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man\Downloads\"/>
    </mc:Choice>
  </mc:AlternateContent>
  <bookViews>
    <workbookView xWindow="0" yWindow="0" windowWidth="21570" windowHeight="8085"/>
  </bookViews>
  <sheets>
    <sheet name="17.05.2026" sheetId="5" r:id="rId1"/>
  </sheets>
  <definedNames>
    <definedName name="_xlnm._FilterDatabase" localSheetId="0" hidden="1">'17.05.2026'!$A$2:$P$631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1" i="5" l="1"/>
  <c r="H571" i="5"/>
  <c r="J571" i="5" s="1"/>
  <c r="K571" i="5" s="1"/>
  <c r="I572" i="5"/>
  <c r="H572" i="5"/>
  <c r="J572" i="5" s="1"/>
  <c r="K572" i="5" s="1"/>
  <c r="I575" i="5"/>
  <c r="H575" i="5"/>
  <c r="J575" i="5" s="1"/>
  <c r="K575" i="5" s="1"/>
  <c r="I576" i="5"/>
  <c r="H576" i="5"/>
  <c r="J576" i="5" s="1"/>
  <c r="K576" i="5" s="1"/>
  <c r="I573" i="5"/>
  <c r="H573" i="5"/>
  <c r="J573" i="5" s="1"/>
  <c r="K573" i="5" s="1"/>
  <c r="I574" i="5"/>
  <c r="H574" i="5"/>
  <c r="J574" i="5" s="1"/>
  <c r="K574" i="5" s="1"/>
  <c r="I389" i="5"/>
  <c r="H389" i="5"/>
  <c r="J389" i="5" s="1"/>
  <c r="K389" i="5" s="1"/>
  <c r="I390" i="5"/>
  <c r="H390" i="5"/>
  <c r="J390" i="5" s="1"/>
  <c r="K390" i="5" s="1"/>
  <c r="H47" i="5"/>
  <c r="I47" i="5"/>
  <c r="J47" i="5"/>
  <c r="K47" i="5"/>
  <c r="H49" i="5"/>
  <c r="I49" i="5"/>
  <c r="J49" i="5"/>
  <c r="K49" i="5"/>
  <c r="H445" i="5"/>
  <c r="I445" i="5"/>
  <c r="J445" i="5"/>
  <c r="K445" i="5"/>
  <c r="H452" i="5"/>
  <c r="I452" i="5"/>
  <c r="J452" i="5"/>
  <c r="K452" i="5"/>
  <c r="H550" i="5"/>
  <c r="I550" i="5"/>
  <c r="J550" i="5"/>
  <c r="K550" i="5"/>
  <c r="H551" i="5"/>
  <c r="I551" i="5"/>
  <c r="J551" i="5"/>
  <c r="K551" i="5"/>
  <c r="H433" i="5"/>
  <c r="I433" i="5"/>
  <c r="J433" i="5"/>
  <c r="K433" i="5"/>
  <c r="H221" i="5"/>
  <c r="I221" i="5"/>
  <c r="J221" i="5"/>
  <c r="K221" i="5"/>
  <c r="H309" i="5"/>
  <c r="I309" i="5"/>
  <c r="J309" i="5"/>
  <c r="K309" i="5"/>
  <c r="H130" i="5"/>
  <c r="I130" i="5"/>
  <c r="J130" i="5"/>
  <c r="K130" i="5"/>
  <c r="H129" i="5"/>
  <c r="I129" i="5"/>
  <c r="J129" i="5"/>
  <c r="K129" i="5"/>
  <c r="H304" i="5"/>
  <c r="I304" i="5"/>
  <c r="J304" i="5" s="1"/>
  <c r="K304" i="5" s="1"/>
  <c r="H560" i="5"/>
  <c r="I560" i="5"/>
  <c r="J560" i="5"/>
  <c r="K560" i="5"/>
  <c r="H561" i="5"/>
  <c r="I561" i="5"/>
  <c r="J561" i="5" s="1"/>
  <c r="K561" i="5" s="1"/>
  <c r="H562" i="5"/>
  <c r="I562" i="5"/>
  <c r="J562" i="5"/>
  <c r="K562" i="5" s="1"/>
  <c r="H563" i="5"/>
  <c r="I563" i="5"/>
  <c r="J563" i="5" s="1"/>
  <c r="K563" i="5" s="1"/>
  <c r="H88" i="5"/>
  <c r="I88" i="5"/>
  <c r="J88" i="5"/>
  <c r="K88" i="5" s="1"/>
  <c r="H319" i="5"/>
  <c r="I319" i="5"/>
  <c r="J319" i="5"/>
  <c r="K319" i="5" s="1"/>
  <c r="H480" i="5"/>
  <c r="I480" i="5"/>
  <c r="J480" i="5" s="1"/>
  <c r="K480" i="5" s="1"/>
  <c r="H307" i="5"/>
  <c r="I307" i="5"/>
  <c r="J307" i="5"/>
  <c r="K307" i="5" s="1"/>
  <c r="H625" i="5"/>
  <c r="I625" i="5"/>
  <c r="J625" i="5"/>
  <c r="K625" i="5" s="1"/>
  <c r="H626" i="5"/>
  <c r="I626" i="5"/>
  <c r="J626" i="5" s="1"/>
  <c r="K626" i="5" s="1"/>
  <c r="H627" i="5"/>
  <c r="I627" i="5"/>
  <c r="J627" i="5"/>
  <c r="K627" i="5" s="1"/>
  <c r="H517" i="5"/>
  <c r="I517" i="5"/>
  <c r="J517" i="5"/>
  <c r="K517" i="5" s="1"/>
  <c r="H179" i="5"/>
  <c r="I179" i="5"/>
  <c r="J179" i="5"/>
  <c r="K179" i="5" s="1"/>
  <c r="H178" i="5"/>
  <c r="I178" i="5"/>
  <c r="J178" i="5"/>
  <c r="K178" i="5" s="1"/>
  <c r="H591" i="5"/>
  <c r="I591" i="5"/>
  <c r="J591" i="5" s="1"/>
  <c r="K591" i="5" s="1"/>
  <c r="H119" i="5"/>
  <c r="I119" i="5"/>
  <c r="J119" i="5" s="1"/>
  <c r="K119" i="5" s="1"/>
  <c r="H120" i="5"/>
  <c r="I120" i="5"/>
  <c r="J120" i="5" s="1"/>
  <c r="K120" i="5" s="1"/>
  <c r="H121" i="5"/>
  <c r="I121" i="5"/>
  <c r="J121" i="5" s="1"/>
  <c r="K121" i="5" s="1"/>
  <c r="H351" i="5"/>
  <c r="I351" i="5"/>
  <c r="J351" i="5" s="1"/>
  <c r="K351" i="5" s="1"/>
  <c r="H352" i="5"/>
  <c r="I352" i="5"/>
  <c r="J352" i="5"/>
  <c r="K352" i="5" s="1"/>
  <c r="H22" i="5"/>
  <c r="I22" i="5"/>
  <c r="J22" i="5"/>
  <c r="K22" i="5" s="1"/>
  <c r="H518" i="5"/>
  <c r="I518" i="5"/>
  <c r="J518" i="5" s="1"/>
  <c r="K518" i="5" s="1"/>
  <c r="H16" i="5"/>
  <c r="I16" i="5"/>
  <c r="J16" i="5"/>
  <c r="K16" i="5"/>
  <c r="H17" i="5"/>
  <c r="I17" i="5"/>
  <c r="J17" i="5"/>
  <c r="K17" i="5" s="1"/>
  <c r="H15" i="5"/>
  <c r="I15" i="5"/>
  <c r="J15" i="5"/>
  <c r="K15" i="5" s="1"/>
  <c r="H142" i="5"/>
  <c r="I142" i="5"/>
  <c r="J142" i="5"/>
  <c r="K142" i="5" s="1"/>
  <c r="H143" i="5"/>
  <c r="I143" i="5"/>
  <c r="J143" i="5" s="1"/>
  <c r="K143" i="5" s="1"/>
  <c r="H183" i="5"/>
  <c r="I183" i="5"/>
  <c r="J183" i="5" s="1"/>
  <c r="K183" i="5" s="1"/>
  <c r="H182" i="5"/>
  <c r="I182" i="5"/>
  <c r="J182" i="5"/>
  <c r="K182" i="5" s="1"/>
  <c r="H310" i="5"/>
  <c r="I310" i="5"/>
  <c r="J310" i="5"/>
  <c r="K310" i="5" s="1"/>
  <c r="H347" i="5"/>
  <c r="I347" i="5"/>
  <c r="J347" i="5" s="1"/>
  <c r="K347" i="5" s="1"/>
  <c r="H539" i="5"/>
  <c r="I539" i="5"/>
  <c r="J539" i="5"/>
  <c r="K539" i="5"/>
  <c r="H21" i="5"/>
  <c r="I21" i="5"/>
  <c r="J21" i="5"/>
  <c r="K21" i="5" s="1"/>
  <c r="H546" i="5"/>
  <c r="I546" i="5"/>
  <c r="J546" i="5"/>
  <c r="K546" i="5" s="1"/>
  <c r="H532" i="5"/>
  <c r="I532" i="5"/>
  <c r="J532" i="5" s="1"/>
  <c r="K532" i="5" s="1"/>
  <c r="H208" i="5"/>
  <c r="I208" i="5"/>
  <c r="J208" i="5"/>
  <c r="K208" i="5" s="1"/>
  <c r="H211" i="5"/>
  <c r="I211" i="5"/>
  <c r="J211" i="5"/>
  <c r="K211" i="5" s="1"/>
  <c r="H212" i="5"/>
  <c r="I212" i="5"/>
  <c r="J212" i="5" s="1"/>
  <c r="K212" i="5" s="1"/>
  <c r="H213" i="5"/>
  <c r="I213" i="5"/>
  <c r="J213" i="5"/>
  <c r="K213" i="5" s="1"/>
  <c r="H558" i="5"/>
  <c r="I558" i="5"/>
  <c r="J558" i="5" s="1"/>
  <c r="K558" i="5" s="1"/>
  <c r="H559" i="5"/>
  <c r="I559" i="5"/>
  <c r="J559" i="5"/>
  <c r="K559" i="5" s="1"/>
  <c r="H404" i="5"/>
  <c r="I404" i="5"/>
  <c r="J404" i="5"/>
  <c r="K404" i="5"/>
  <c r="H479" i="5"/>
  <c r="I479" i="5"/>
  <c r="J479" i="5"/>
  <c r="K479" i="5" s="1"/>
  <c r="H177" i="5"/>
  <c r="I177" i="5"/>
  <c r="J177" i="5" s="1"/>
  <c r="K177" i="5" s="1"/>
  <c r="H110" i="5"/>
  <c r="I110" i="5"/>
  <c r="J110" i="5" s="1"/>
  <c r="K110" i="5" s="1"/>
  <c r="H197" i="5"/>
  <c r="I197" i="5"/>
  <c r="J197" i="5" s="1"/>
  <c r="K197" i="5" s="1"/>
  <c r="H199" i="5"/>
  <c r="I199" i="5"/>
  <c r="J199" i="5"/>
  <c r="K199" i="5" s="1"/>
  <c r="H201" i="5"/>
  <c r="I201" i="5"/>
  <c r="J201" i="5"/>
  <c r="K201" i="5" s="1"/>
  <c r="H202" i="5"/>
  <c r="I202" i="5"/>
  <c r="J202" i="5"/>
  <c r="K202" i="5" s="1"/>
  <c r="H203" i="5"/>
  <c r="I203" i="5"/>
  <c r="J203" i="5"/>
  <c r="K203" i="5" s="1"/>
  <c r="H311" i="5"/>
  <c r="I311" i="5"/>
  <c r="J311" i="5"/>
  <c r="K311" i="5" s="1"/>
  <c r="H312" i="5"/>
  <c r="I312" i="5"/>
  <c r="J312" i="5"/>
  <c r="K312" i="5" s="1"/>
  <c r="H89" i="5"/>
  <c r="I89" i="5"/>
  <c r="J89" i="5"/>
  <c r="K89" i="5" s="1"/>
  <c r="H250" i="5"/>
  <c r="I250" i="5"/>
  <c r="J250" i="5"/>
  <c r="K250" i="5" s="1"/>
  <c r="H251" i="5"/>
  <c r="I251" i="5"/>
  <c r="J251" i="5" s="1"/>
  <c r="K251" i="5" s="1"/>
  <c r="H131" i="5"/>
  <c r="I131" i="5"/>
  <c r="J131" i="5" s="1"/>
  <c r="K131" i="5" s="1"/>
  <c r="H132" i="5"/>
  <c r="I132" i="5"/>
  <c r="J132" i="5" s="1"/>
  <c r="K132" i="5" s="1"/>
  <c r="H111" i="5"/>
  <c r="I111" i="5"/>
  <c r="J111" i="5" s="1"/>
  <c r="K111" i="5" s="1"/>
  <c r="H116" i="5"/>
  <c r="I116" i="5"/>
  <c r="J116" i="5"/>
  <c r="K116" i="5" s="1"/>
  <c r="H118" i="5"/>
  <c r="I118" i="5"/>
  <c r="J118" i="5"/>
  <c r="K118" i="5" s="1"/>
  <c r="H20" i="5"/>
  <c r="I20" i="5"/>
  <c r="J20" i="5" s="1"/>
  <c r="K20" i="5" s="1"/>
  <c r="H193" i="5"/>
  <c r="I193" i="5"/>
  <c r="J193" i="5" s="1"/>
  <c r="K193" i="5" s="1"/>
  <c r="H194" i="5"/>
  <c r="I194" i="5"/>
  <c r="J194" i="5"/>
  <c r="K194" i="5"/>
  <c r="H156" i="5"/>
  <c r="I156" i="5"/>
  <c r="J156" i="5"/>
  <c r="K156" i="5" s="1"/>
  <c r="H123" i="5"/>
  <c r="I123" i="5"/>
  <c r="J123" i="5"/>
  <c r="K123" i="5" s="1"/>
  <c r="H122" i="5"/>
  <c r="I122" i="5"/>
  <c r="J122" i="5" s="1"/>
  <c r="K122" i="5" s="1"/>
  <c r="H534" i="5"/>
  <c r="I534" i="5"/>
  <c r="J534" i="5"/>
  <c r="K534" i="5" s="1"/>
  <c r="H4" i="5"/>
  <c r="I4" i="5"/>
  <c r="J4" i="5"/>
  <c r="K4" i="5" s="1"/>
  <c r="H594" i="5"/>
  <c r="I594" i="5"/>
  <c r="J594" i="5"/>
  <c r="K594" i="5"/>
  <c r="H100" i="5"/>
  <c r="I100" i="5"/>
  <c r="J100" i="5"/>
  <c r="K100" i="5"/>
  <c r="H90" i="5"/>
  <c r="I90" i="5"/>
  <c r="J90" i="5"/>
  <c r="K90" i="5" s="1"/>
  <c r="H98" i="5"/>
  <c r="I98" i="5"/>
  <c r="J98" i="5" s="1"/>
  <c r="K98" i="5" s="1"/>
  <c r="H35" i="5"/>
  <c r="I35" i="5"/>
  <c r="J35" i="5"/>
  <c r="K35" i="5" s="1"/>
  <c r="H5" i="5"/>
  <c r="I5" i="5"/>
  <c r="J5" i="5" s="1"/>
  <c r="K5" i="5" s="1"/>
  <c r="H185" i="5"/>
  <c r="I185" i="5"/>
  <c r="J185" i="5" s="1"/>
  <c r="K185" i="5" s="1"/>
  <c r="H184" i="5"/>
  <c r="I184" i="5"/>
  <c r="J184" i="5" s="1"/>
  <c r="K184" i="5" s="1"/>
  <c r="H192" i="5"/>
  <c r="I192" i="5"/>
  <c r="J192" i="5" s="1"/>
  <c r="K192" i="5" s="1"/>
  <c r="H191" i="5"/>
  <c r="I191" i="5"/>
  <c r="J191" i="5" s="1"/>
  <c r="K191" i="5" s="1"/>
  <c r="H126" i="5"/>
  <c r="I126" i="5"/>
  <c r="J126" i="5"/>
  <c r="K126" i="5" s="1"/>
  <c r="H124" i="5"/>
  <c r="I124" i="5"/>
  <c r="J124" i="5"/>
  <c r="K124" i="5" s="1"/>
  <c r="H521" i="5"/>
  <c r="I521" i="5"/>
  <c r="J521" i="5" s="1"/>
  <c r="K521" i="5" s="1"/>
  <c r="H519" i="5"/>
  <c r="I519" i="5"/>
  <c r="J519" i="5"/>
  <c r="K519" i="5" s="1"/>
  <c r="H520" i="5"/>
  <c r="I520" i="5"/>
  <c r="J520" i="5"/>
  <c r="K520" i="5" s="1"/>
  <c r="H155" i="5"/>
  <c r="I155" i="5"/>
  <c r="J155" i="5"/>
  <c r="K155" i="5" s="1"/>
  <c r="H174" i="5"/>
  <c r="I174" i="5"/>
  <c r="J174" i="5"/>
  <c r="K174" i="5" s="1"/>
  <c r="H133" i="5"/>
  <c r="I133" i="5"/>
  <c r="J133" i="5"/>
  <c r="K133" i="5" s="1"/>
  <c r="H134" i="5"/>
  <c r="I134" i="5"/>
  <c r="J134" i="5" s="1"/>
  <c r="K134" i="5" s="1"/>
  <c r="H320" i="5"/>
  <c r="I320" i="5"/>
  <c r="J320" i="5"/>
  <c r="K320" i="5"/>
  <c r="H417" i="5"/>
  <c r="I417" i="5"/>
  <c r="J417" i="5"/>
  <c r="K417" i="5" s="1"/>
  <c r="H146" i="5"/>
  <c r="I146" i="5"/>
  <c r="J146" i="5"/>
  <c r="K146" i="5"/>
  <c r="H157" i="5"/>
  <c r="I157" i="5"/>
  <c r="J157" i="5"/>
  <c r="K157" i="5"/>
  <c r="H158" i="5"/>
  <c r="I158" i="5"/>
  <c r="J158" i="5"/>
  <c r="K158" i="5" s="1"/>
  <c r="H181" i="5"/>
  <c r="I181" i="5"/>
  <c r="J181" i="5" s="1"/>
  <c r="K181" i="5" s="1"/>
  <c r="H543" i="5"/>
  <c r="I543" i="5"/>
  <c r="J543" i="5" s="1"/>
  <c r="K543" i="5" s="1"/>
  <c r="H153" i="5"/>
  <c r="I153" i="5"/>
  <c r="J153" i="5" s="1"/>
  <c r="K153" i="5" s="1"/>
  <c r="H622" i="5"/>
  <c r="I622" i="5"/>
  <c r="J622" i="5" s="1"/>
  <c r="K622" i="5" s="1"/>
  <c r="H623" i="5"/>
  <c r="I623" i="5"/>
  <c r="J623" i="5" s="1"/>
  <c r="K623" i="5" s="1"/>
  <c r="H621" i="5"/>
  <c r="I621" i="5"/>
  <c r="J621" i="5" s="1"/>
  <c r="K621" i="5" s="1"/>
  <c r="H620" i="5"/>
  <c r="I620" i="5"/>
  <c r="J620" i="5" s="1"/>
  <c r="K620" i="5" s="1"/>
  <c r="H172" i="5"/>
  <c r="I172" i="5"/>
  <c r="J172" i="5" s="1"/>
  <c r="K172" i="5" s="1"/>
  <c r="H624" i="5"/>
  <c r="I624" i="5"/>
  <c r="J624" i="5"/>
  <c r="K624" i="5" s="1"/>
  <c r="H112" i="5"/>
  <c r="I112" i="5"/>
  <c r="J112" i="5"/>
  <c r="K112" i="5" s="1"/>
  <c r="H113" i="5"/>
  <c r="I113" i="5"/>
  <c r="J113" i="5"/>
  <c r="K113" i="5" s="1"/>
  <c r="H114" i="5"/>
  <c r="I114" i="5"/>
  <c r="J114" i="5" s="1"/>
  <c r="K114" i="5" s="1"/>
  <c r="H186" i="5"/>
  <c r="I186" i="5"/>
  <c r="J186" i="5" s="1"/>
  <c r="K186" i="5" s="1"/>
  <c r="H590" i="5"/>
  <c r="I590" i="5"/>
  <c r="J590" i="5"/>
  <c r="K590" i="5" s="1"/>
  <c r="H548" i="5"/>
  <c r="I548" i="5"/>
  <c r="J548" i="5"/>
  <c r="K548" i="5" s="1"/>
  <c r="H19" i="5"/>
  <c r="I19" i="5"/>
  <c r="J19" i="5" s="1"/>
  <c r="K19" i="5" s="1"/>
  <c r="H71" i="5"/>
  <c r="I71" i="5"/>
  <c r="J71" i="5"/>
  <c r="K71" i="5" s="1"/>
  <c r="H72" i="5"/>
  <c r="I72" i="5"/>
  <c r="J72" i="5"/>
  <c r="K72" i="5"/>
  <c r="H73" i="5"/>
  <c r="I73" i="5"/>
  <c r="J73" i="5"/>
  <c r="K73" i="5" s="1"/>
  <c r="H74" i="5"/>
  <c r="I74" i="5"/>
  <c r="J74" i="5" s="1"/>
  <c r="K74" i="5" s="1"/>
  <c r="H75" i="5"/>
  <c r="I75" i="5"/>
  <c r="J75" i="5"/>
  <c r="K75" i="5" s="1"/>
  <c r="H76" i="5"/>
  <c r="I76" i="5"/>
  <c r="J76" i="5"/>
  <c r="K76" i="5" s="1"/>
  <c r="H206" i="5"/>
  <c r="I206" i="5"/>
  <c r="J206" i="5"/>
  <c r="K206" i="5" s="1"/>
  <c r="H209" i="5"/>
  <c r="I209" i="5"/>
  <c r="J209" i="5" s="1"/>
  <c r="K209" i="5" s="1"/>
  <c r="H214" i="5"/>
  <c r="I214" i="5"/>
  <c r="J214" i="5"/>
  <c r="K214" i="5" s="1"/>
  <c r="H215" i="5"/>
  <c r="I215" i="5"/>
  <c r="J215" i="5"/>
  <c r="K215" i="5" s="1"/>
  <c r="H159" i="5"/>
  <c r="I159" i="5"/>
  <c r="J159" i="5" s="1"/>
  <c r="K159" i="5" s="1"/>
  <c r="H160" i="5"/>
  <c r="I160" i="5"/>
  <c r="J160" i="5"/>
  <c r="K160" i="5" s="1"/>
  <c r="H48" i="5"/>
  <c r="I48" i="5"/>
  <c r="J48" i="5"/>
  <c r="K48" i="5" s="1"/>
  <c r="H140" i="5"/>
  <c r="I140" i="5"/>
  <c r="H141" i="5"/>
  <c r="I141" i="5"/>
  <c r="J141" i="5"/>
  <c r="K141" i="5"/>
  <c r="H50" i="5"/>
  <c r="I50" i="5"/>
  <c r="J50" i="5"/>
  <c r="K50" i="5"/>
  <c r="H195" i="5"/>
  <c r="I195" i="5"/>
  <c r="J195" i="5"/>
  <c r="K195" i="5"/>
  <c r="H198" i="5"/>
  <c r="I198" i="5"/>
  <c r="J198" i="5"/>
  <c r="K198" i="5"/>
  <c r="H204" i="5"/>
  <c r="I204" i="5"/>
  <c r="J204" i="5"/>
  <c r="K204" i="5"/>
  <c r="H205" i="5"/>
  <c r="I205" i="5"/>
  <c r="J205" i="5"/>
  <c r="K205" i="5"/>
  <c r="H169" i="5"/>
  <c r="I169" i="5"/>
  <c r="J169" i="5"/>
  <c r="K169" i="5" s="1"/>
  <c r="H168" i="5"/>
  <c r="I168" i="5"/>
  <c r="J168" i="5"/>
  <c r="K168" i="5"/>
  <c r="H167" i="5"/>
  <c r="I167" i="5"/>
  <c r="J167" i="5"/>
  <c r="K167" i="5"/>
  <c r="H166" i="5"/>
  <c r="I166" i="5"/>
  <c r="H540" i="5"/>
  <c r="I540" i="5"/>
  <c r="J540" i="5"/>
  <c r="K540" i="5" s="1"/>
  <c r="H149" i="5"/>
  <c r="I149" i="5"/>
  <c r="J149" i="5"/>
  <c r="K149" i="5" s="1"/>
  <c r="H150" i="5"/>
  <c r="I150" i="5"/>
  <c r="J150" i="5" s="1"/>
  <c r="K150" i="5" s="1"/>
  <c r="H287" i="5"/>
  <c r="I287" i="5"/>
  <c r="J287" i="5"/>
  <c r="K287" i="5" s="1"/>
  <c r="H616" i="5"/>
  <c r="I616" i="5"/>
  <c r="J616" i="5"/>
  <c r="K616" i="5" s="1"/>
  <c r="H536" i="5"/>
  <c r="I536" i="5"/>
  <c r="J536" i="5" s="1"/>
  <c r="K536" i="5" s="1"/>
  <c r="H547" i="5"/>
  <c r="I547" i="5"/>
  <c r="J547" i="5" s="1"/>
  <c r="K547" i="5" s="1"/>
  <c r="H538" i="5"/>
  <c r="I538" i="5"/>
  <c r="J538" i="5"/>
  <c r="K538" i="5" s="1"/>
  <c r="H619" i="5"/>
  <c r="I619" i="5"/>
  <c r="J619" i="5"/>
  <c r="K619" i="5" s="1"/>
  <c r="H180" i="5"/>
  <c r="I180" i="5"/>
  <c r="J180" i="5" s="1"/>
  <c r="K180" i="5" s="1"/>
  <c r="H615" i="5"/>
  <c r="I615" i="5"/>
  <c r="J615" i="5" s="1"/>
  <c r="K615" i="5" s="1"/>
  <c r="H175" i="5"/>
  <c r="I175" i="5"/>
  <c r="J175" i="5"/>
  <c r="K175" i="5" s="1"/>
  <c r="H176" i="5"/>
  <c r="I176" i="5"/>
  <c r="J176" i="5"/>
  <c r="K176" i="5" s="1"/>
  <c r="H170" i="5"/>
  <c r="I170" i="5"/>
  <c r="J170" i="5"/>
  <c r="K170" i="5" s="1"/>
  <c r="H415" i="5"/>
  <c r="I415" i="5"/>
  <c r="J415" i="5"/>
  <c r="K415" i="5" s="1"/>
  <c r="H151" i="5"/>
  <c r="I151" i="5"/>
  <c r="J151" i="5" s="1"/>
  <c r="K151" i="5" s="1"/>
  <c r="H162" i="5"/>
  <c r="I162" i="5"/>
  <c r="J162" i="5"/>
  <c r="K162" i="5" s="1"/>
  <c r="H163" i="5"/>
  <c r="I163" i="5"/>
  <c r="J163" i="5"/>
  <c r="K163" i="5" s="1"/>
  <c r="H135" i="5"/>
  <c r="I135" i="5"/>
  <c r="J135" i="5"/>
  <c r="K135" i="5" s="1"/>
  <c r="H161" i="5"/>
  <c r="I161" i="5"/>
  <c r="H103" i="5"/>
  <c r="I103" i="5"/>
  <c r="H102" i="5"/>
  <c r="I102" i="5"/>
  <c r="J102" i="5"/>
  <c r="K102" i="5"/>
  <c r="H588" i="5"/>
  <c r="I588" i="5"/>
  <c r="J588" i="5"/>
  <c r="K588" i="5" s="1"/>
  <c r="H101" i="5"/>
  <c r="I101" i="5"/>
  <c r="J101" i="5" s="1"/>
  <c r="K101" i="5" s="1"/>
  <c r="H32" i="5"/>
  <c r="I32" i="5"/>
  <c r="J32" i="5"/>
  <c r="K32" i="5" s="1"/>
  <c r="H99" i="5"/>
  <c r="I99" i="5"/>
  <c r="J99" i="5"/>
  <c r="K99" i="5" s="1"/>
  <c r="H598" i="5"/>
  <c r="I598" i="5"/>
  <c r="J598" i="5"/>
  <c r="K598" i="5" s="1"/>
  <c r="H595" i="5"/>
  <c r="I595" i="5"/>
  <c r="J595" i="5"/>
  <c r="K595" i="5" s="1"/>
  <c r="H617" i="5"/>
  <c r="I617" i="5"/>
  <c r="H618" i="5"/>
  <c r="I618" i="5"/>
  <c r="J618" i="5"/>
  <c r="K618" i="5"/>
  <c r="H564" i="5"/>
  <c r="I564" i="5"/>
  <c r="J564" i="5" s="1"/>
  <c r="K564" i="5" s="1"/>
  <c r="H533" i="5"/>
  <c r="I533" i="5"/>
  <c r="J533" i="5" s="1"/>
  <c r="K533" i="5" s="1"/>
  <c r="H544" i="5"/>
  <c r="I544" i="5"/>
  <c r="J544" i="5"/>
  <c r="K544" i="5" s="1"/>
  <c r="H549" i="5"/>
  <c r="J549" i="5" s="1"/>
  <c r="K549" i="5" s="1"/>
  <c r="I549" i="5"/>
  <c r="H542" i="5"/>
  <c r="I542" i="5"/>
  <c r="J542" i="5"/>
  <c r="K542" i="5" s="1"/>
  <c r="H233" i="5"/>
  <c r="I233" i="5"/>
  <c r="J233" i="5"/>
  <c r="K233" i="5" s="1"/>
  <c r="H535" i="5"/>
  <c r="I535" i="5"/>
  <c r="J535" i="5"/>
  <c r="K535" i="5"/>
  <c r="H602" i="5"/>
  <c r="I602" i="5"/>
  <c r="J602" i="5"/>
  <c r="K602" i="5" s="1"/>
  <c r="H346" i="5"/>
  <c r="I346" i="5"/>
  <c r="J346" i="5"/>
  <c r="K346" i="5" s="1"/>
  <c r="H244" i="5"/>
  <c r="I244" i="5"/>
  <c r="J244" i="5"/>
  <c r="K244" i="5" s="1"/>
  <c r="H69" i="5"/>
  <c r="I69" i="5"/>
  <c r="J69" i="5"/>
  <c r="K69" i="5" s="1"/>
  <c r="H70" i="5"/>
  <c r="I70" i="5"/>
  <c r="J70" i="5"/>
  <c r="K70" i="5" s="1"/>
  <c r="H33" i="5"/>
  <c r="I33" i="5"/>
  <c r="J33" i="5"/>
  <c r="K33" i="5" s="1"/>
  <c r="H587" i="5"/>
  <c r="I587" i="5"/>
  <c r="J587" i="5"/>
  <c r="K587" i="5" s="1"/>
  <c r="H68" i="5"/>
  <c r="I68" i="5"/>
  <c r="J68" i="5"/>
  <c r="K68" i="5" s="1"/>
  <c r="H67" i="5"/>
  <c r="I67" i="5"/>
  <c r="J67" i="5" s="1"/>
  <c r="K67" i="5" s="1"/>
  <c r="H599" i="5"/>
  <c r="I599" i="5"/>
  <c r="J599" i="5"/>
  <c r="K599" i="5" s="1"/>
  <c r="H593" i="5"/>
  <c r="I593" i="5"/>
  <c r="J593" i="5"/>
  <c r="K593" i="5" s="1"/>
  <c r="H596" i="5"/>
  <c r="I596" i="5"/>
  <c r="J596" i="5"/>
  <c r="K596" i="5" s="1"/>
  <c r="H541" i="5"/>
  <c r="I541" i="5"/>
  <c r="J541" i="5"/>
  <c r="K541" i="5" s="1"/>
  <c r="H537" i="5"/>
  <c r="I537" i="5"/>
  <c r="J537" i="5"/>
  <c r="K537" i="5" s="1"/>
  <c r="H248" i="5"/>
  <c r="I248" i="5"/>
  <c r="J248" i="5"/>
  <c r="K248" i="5" s="1"/>
  <c r="H249" i="5"/>
  <c r="I249" i="5"/>
  <c r="J249" i="5"/>
  <c r="K249" i="5" s="1"/>
  <c r="H34" i="5"/>
  <c r="I34" i="5"/>
  <c r="J34" i="5"/>
  <c r="K34" i="5" s="1"/>
  <c r="H396" i="5"/>
  <c r="I396" i="5"/>
  <c r="J396" i="5" s="1"/>
  <c r="K396" i="5" s="1"/>
  <c r="H413" i="5"/>
  <c r="I413" i="5"/>
  <c r="J413" i="5"/>
  <c r="K413" i="5" s="1"/>
  <c r="H603" i="5"/>
  <c r="I603" i="5"/>
  <c r="J603" i="5"/>
  <c r="K603" i="5" s="1"/>
  <c r="H592" i="5"/>
  <c r="I592" i="5"/>
  <c r="J592" i="5"/>
  <c r="K592" i="5" s="1"/>
  <c r="H109" i="5"/>
  <c r="I109" i="5"/>
  <c r="J109" i="5"/>
  <c r="K109" i="5" s="1"/>
  <c r="H108" i="5"/>
  <c r="I108" i="5"/>
  <c r="J108" i="5"/>
  <c r="K108" i="5" s="1"/>
  <c r="H545" i="5"/>
  <c r="I545" i="5"/>
  <c r="J545" i="5"/>
  <c r="K545" i="5" s="1"/>
  <c r="H313" i="5"/>
  <c r="I313" i="5"/>
  <c r="J313" i="5"/>
  <c r="K313" i="5" s="1"/>
  <c r="H597" i="5"/>
  <c r="I597" i="5"/>
  <c r="H600" i="5"/>
  <c r="I600" i="5"/>
  <c r="J600" i="5"/>
  <c r="K600" i="5" s="1"/>
  <c r="H395" i="5"/>
  <c r="I395" i="5"/>
  <c r="J395" i="5" s="1"/>
  <c r="K395" i="5" s="1"/>
  <c r="H36" i="5"/>
  <c r="I36" i="5"/>
  <c r="J36" i="5"/>
  <c r="K36" i="5" s="1"/>
  <c r="H37" i="5"/>
  <c r="J37" i="5" s="1"/>
  <c r="K37" i="5" s="1"/>
  <c r="I37" i="5"/>
  <c r="H246" i="5"/>
  <c r="I246" i="5"/>
  <c r="J246" i="5" s="1"/>
  <c r="K246" i="5" s="1"/>
  <c r="H247" i="5"/>
  <c r="J247" i="5" s="1"/>
  <c r="K247" i="5" s="1"/>
  <c r="I247" i="5"/>
  <c r="H567" i="5"/>
  <c r="I567" i="5"/>
  <c r="J567" i="5" s="1"/>
  <c r="K567" i="5" s="1"/>
  <c r="H568" i="5"/>
  <c r="I568" i="5"/>
  <c r="J568" i="5" s="1"/>
  <c r="K568" i="5" s="1"/>
  <c r="H569" i="5"/>
  <c r="I569" i="5"/>
  <c r="J569" i="5"/>
  <c r="K569" i="5" s="1"/>
  <c r="H570" i="5"/>
  <c r="I570" i="5"/>
  <c r="J570" i="5"/>
  <c r="K570" i="5" s="1"/>
  <c r="H400" i="5"/>
  <c r="I400" i="5"/>
  <c r="J400" i="5"/>
  <c r="K400" i="5" s="1"/>
  <c r="H398" i="5"/>
  <c r="I398" i="5"/>
  <c r="J398" i="5" s="1"/>
  <c r="K398" i="5" s="1"/>
  <c r="H3" i="5"/>
  <c r="J3" i="5" s="1"/>
  <c r="K3" i="5" s="1"/>
  <c r="I3" i="5"/>
  <c r="H601" i="5"/>
  <c r="I601" i="5"/>
  <c r="J601" i="5"/>
  <c r="K601" i="5" s="1"/>
  <c r="H604" i="5"/>
  <c r="I604" i="5"/>
  <c r="J604" i="5"/>
  <c r="K604" i="5" s="1"/>
  <c r="H407" i="5"/>
  <c r="I407" i="5"/>
  <c r="J407" i="5"/>
  <c r="K407" i="5" s="1"/>
  <c r="H403" i="5"/>
  <c r="I403" i="5"/>
  <c r="J403" i="5"/>
  <c r="K403" i="5" s="1"/>
  <c r="H566" i="5"/>
  <c r="I566" i="5"/>
  <c r="J566" i="5"/>
  <c r="K566" i="5" s="1"/>
  <c r="H399" i="5"/>
  <c r="I399" i="5"/>
  <c r="J399" i="5"/>
  <c r="K399" i="5" s="1"/>
  <c r="H416" i="5"/>
  <c r="I416" i="5"/>
  <c r="J416" i="5"/>
  <c r="K416" i="5" s="1"/>
  <c r="H414" i="5"/>
  <c r="I414" i="5"/>
  <c r="J414" i="5"/>
  <c r="K414" i="5" s="1"/>
  <c r="H402" i="5"/>
  <c r="I402" i="5"/>
  <c r="J402" i="5"/>
  <c r="K402" i="5" s="1"/>
  <c r="H77" i="5"/>
  <c r="I77" i="5"/>
  <c r="J77" i="5"/>
  <c r="K77" i="5" s="1"/>
  <c r="H614" i="5"/>
  <c r="I614" i="5"/>
  <c r="J614" i="5"/>
  <c r="K614" i="5" s="1"/>
  <c r="H325" i="5"/>
  <c r="I325" i="5"/>
  <c r="J325" i="5"/>
  <c r="K325" i="5" s="1"/>
  <c r="H528" i="5"/>
  <c r="I528" i="5"/>
  <c r="J528" i="5" s="1"/>
  <c r="K528" i="5" s="1"/>
  <c r="H529" i="5"/>
  <c r="I529" i="5"/>
  <c r="J529" i="5" s="1"/>
  <c r="K529" i="5" s="1"/>
  <c r="H409" i="5"/>
  <c r="I409" i="5"/>
  <c r="J409" i="5" s="1"/>
  <c r="K409" i="5" s="1"/>
  <c r="H565" i="5"/>
  <c r="I565" i="5"/>
  <c r="J565" i="5" s="1"/>
  <c r="K565" i="5" s="1"/>
  <c r="H218" i="5"/>
  <c r="I218" i="5"/>
  <c r="J218" i="5" s="1"/>
  <c r="K218" i="5" s="1"/>
  <c r="H216" i="5"/>
  <c r="I216" i="5"/>
  <c r="J216" i="5" s="1"/>
  <c r="K216" i="5" s="1"/>
  <c r="H217" i="5"/>
  <c r="I217" i="5"/>
  <c r="J217" i="5"/>
  <c r="K217" i="5" s="1"/>
  <c r="H554" i="5"/>
  <c r="I554" i="5"/>
  <c r="J554" i="5"/>
  <c r="K554" i="5" s="1"/>
  <c r="H555" i="5"/>
  <c r="I555" i="5"/>
  <c r="J555" i="5" s="1"/>
  <c r="K555" i="5" s="1"/>
  <c r="H278" i="5"/>
  <c r="I278" i="5"/>
  <c r="J278" i="5" s="1"/>
  <c r="K278" i="5" s="1"/>
  <c r="H104" i="5"/>
  <c r="I104" i="5"/>
  <c r="J104" i="5" s="1"/>
  <c r="K104" i="5" s="1"/>
  <c r="H105" i="5"/>
  <c r="I105" i="5"/>
  <c r="J105" i="5" s="1"/>
  <c r="K105" i="5" s="1"/>
  <c r="H245" i="5"/>
  <c r="I245" i="5"/>
  <c r="J245" i="5" s="1"/>
  <c r="K245" i="5" s="1"/>
  <c r="H513" i="5"/>
  <c r="J513" i="5" s="1"/>
  <c r="K513" i="5" s="1"/>
  <c r="I513" i="5"/>
  <c r="H515" i="5"/>
  <c r="J515" i="5" s="1"/>
  <c r="K515" i="5" s="1"/>
  <c r="I515" i="5"/>
  <c r="H411" i="5"/>
  <c r="J411" i="5" s="1"/>
  <c r="K411" i="5" s="1"/>
  <c r="I411" i="5"/>
  <c r="H530" i="5"/>
  <c r="I530" i="5"/>
  <c r="J530" i="5"/>
  <c r="K530" i="5" s="1"/>
  <c r="H531" i="5"/>
  <c r="I531" i="5"/>
  <c r="J531" i="5"/>
  <c r="K531" i="5" s="1"/>
  <c r="H324" i="5"/>
  <c r="I324" i="5"/>
  <c r="J324" i="5"/>
  <c r="K324" i="5" s="1"/>
  <c r="H349" i="5"/>
  <c r="I349" i="5"/>
  <c r="J349" i="5"/>
  <c r="K349" i="5" s="1"/>
  <c r="H350" i="5"/>
  <c r="I350" i="5"/>
  <c r="J350" i="5"/>
  <c r="K350" i="5" s="1"/>
  <c r="H79" i="5"/>
  <c r="I79" i="5"/>
  <c r="J79" i="5"/>
  <c r="K79" i="5" s="1"/>
  <c r="H78" i="5"/>
  <c r="I78" i="5"/>
  <c r="J78" i="5" s="1"/>
  <c r="K78" i="5" s="1"/>
  <c r="H348" i="5"/>
  <c r="J348" i="5" s="1"/>
  <c r="K348" i="5" s="1"/>
  <c r="I348" i="5"/>
  <c r="H514" i="5"/>
  <c r="I514" i="5"/>
  <c r="J514" i="5"/>
  <c r="K514" i="5" s="1"/>
  <c r="H516" i="5"/>
  <c r="I516" i="5"/>
  <c r="J516" i="5"/>
  <c r="K516" i="5" s="1"/>
  <c r="H46" i="5"/>
  <c r="I46" i="5"/>
  <c r="J46" i="5"/>
  <c r="K46" i="5" s="1"/>
  <c r="H613" i="5"/>
  <c r="I613" i="5"/>
  <c r="J613" i="5"/>
  <c r="K613" i="5" s="1"/>
  <c r="H314" i="5"/>
  <c r="I314" i="5"/>
  <c r="J314" i="5"/>
  <c r="K314" i="5" s="1"/>
  <c r="H410" i="5"/>
  <c r="J410" i="5" s="1"/>
  <c r="K410" i="5" s="1"/>
  <c r="I410" i="5"/>
  <c r="H412" i="5"/>
  <c r="J412" i="5" s="1"/>
  <c r="K412" i="5" s="1"/>
  <c r="I412" i="5"/>
  <c r="H81" i="5"/>
  <c r="J81" i="5" s="1"/>
  <c r="K81" i="5" s="1"/>
  <c r="I81" i="5"/>
  <c r="H80" i="5"/>
  <c r="I80" i="5"/>
  <c r="J80" i="5" s="1"/>
  <c r="K80" i="5" s="1"/>
  <c r="H232" i="5"/>
  <c r="I232" i="5"/>
  <c r="J232" i="5"/>
  <c r="K232" i="5" s="1"/>
  <c r="H275" i="5"/>
  <c r="I275" i="5"/>
  <c r="J275" i="5"/>
  <c r="K275" i="5" s="1"/>
  <c r="I481" i="5"/>
  <c r="H481" i="5"/>
  <c r="J481" i="5" s="1"/>
  <c r="K481" i="5" s="1"/>
  <c r="H326" i="5"/>
  <c r="I326" i="5"/>
  <c r="J326" i="5" s="1"/>
  <c r="K326" i="5" s="1"/>
  <c r="H327" i="5"/>
  <c r="I327" i="5"/>
  <c r="J327" i="5"/>
  <c r="K327" i="5" s="1"/>
  <c r="H512" i="5"/>
  <c r="I512" i="5"/>
  <c r="J512" i="5"/>
  <c r="K512" i="5" s="1"/>
  <c r="H269" i="5"/>
  <c r="I269" i="5"/>
  <c r="J269" i="5"/>
  <c r="K269" i="5" s="1"/>
  <c r="H268" i="5"/>
  <c r="I268" i="5"/>
  <c r="J268" i="5"/>
  <c r="K268" i="5" s="1"/>
  <c r="H265" i="5"/>
  <c r="I265" i="5"/>
  <c r="J265" i="5" s="1"/>
  <c r="K265" i="5" s="1"/>
  <c r="H611" i="5"/>
  <c r="I611" i="5"/>
  <c r="J611" i="5" s="1"/>
  <c r="K611" i="5" s="1"/>
  <c r="H408" i="5"/>
  <c r="J408" i="5" s="1"/>
  <c r="K408" i="5" s="1"/>
  <c r="I408" i="5"/>
  <c r="H62" i="5"/>
  <c r="I62" i="5"/>
  <c r="J62" i="5"/>
  <c r="K62" i="5" s="1"/>
  <c r="H63" i="5"/>
  <c r="I63" i="5"/>
  <c r="J63" i="5"/>
  <c r="K63" i="5" s="1"/>
  <c r="H484" i="5"/>
  <c r="I484" i="5"/>
  <c r="J484" i="5" s="1"/>
  <c r="K484" i="5" s="1"/>
  <c r="H506" i="5"/>
  <c r="J506" i="5" s="1"/>
  <c r="K506" i="5" s="1"/>
  <c r="I506" i="5"/>
  <c r="H507" i="5"/>
  <c r="I507" i="5"/>
  <c r="J507" i="5" s="1"/>
  <c r="K507" i="5" s="1"/>
  <c r="H508" i="5"/>
  <c r="I508" i="5"/>
  <c r="J508" i="5" s="1"/>
  <c r="K508" i="5" s="1"/>
  <c r="H509" i="5"/>
  <c r="I509" i="5"/>
  <c r="J509" i="5" s="1"/>
  <c r="K509" i="5" s="1"/>
  <c r="H498" i="5"/>
  <c r="I498" i="5"/>
  <c r="J498" i="5"/>
  <c r="K498" i="5" s="1"/>
  <c r="H499" i="5"/>
  <c r="I499" i="5"/>
  <c r="J499" i="5" s="1"/>
  <c r="K499" i="5" s="1"/>
  <c r="H500" i="5"/>
  <c r="I500" i="5"/>
  <c r="J500" i="5" s="1"/>
  <c r="K500" i="5" s="1"/>
  <c r="H501" i="5"/>
  <c r="I501" i="5"/>
  <c r="J501" i="5" s="1"/>
  <c r="K501" i="5" s="1"/>
  <c r="H495" i="5"/>
  <c r="I495" i="5"/>
  <c r="J495" i="5"/>
  <c r="K495" i="5" s="1"/>
  <c r="H496" i="5"/>
  <c r="I496" i="5"/>
  <c r="J496" i="5" s="1"/>
  <c r="K496" i="5" s="1"/>
  <c r="H387" i="5"/>
  <c r="I387" i="5"/>
  <c r="J387" i="5" s="1"/>
  <c r="K387" i="5" s="1"/>
  <c r="H388" i="5"/>
  <c r="I388" i="5"/>
  <c r="H362" i="5"/>
  <c r="I362" i="5"/>
  <c r="J362" i="5"/>
  <c r="K362" i="5" s="1"/>
  <c r="H360" i="5"/>
  <c r="I360" i="5"/>
  <c r="J360" i="5"/>
  <c r="K360" i="5" s="1"/>
  <c r="H271" i="5"/>
  <c r="I271" i="5"/>
  <c r="J271" i="5" s="1"/>
  <c r="K271" i="5" s="1"/>
  <c r="H270" i="5"/>
  <c r="I270" i="5"/>
  <c r="J270" i="5" s="1"/>
  <c r="K270" i="5" s="1"/>
  <c r="H25" i="5"/>
  <c r="I25" i="5"/>
  <c r="J25" i="5" s="1"/>
  <c r="K25" i="5" s="1"/>
  <c r="H24" i="5"/>
  <c r="I24" i="5"/>
  <c r="J24" i="5" s="1"/>
  <c r="K24" i="5" s="1"/>
  <c r="H372" i="5"/>
  <c r="I372" i="5"/>
  <c r="J372" i="5" s="1"/>
  <c r="K372" i="5" s="1"/>
  <c r="H373" i="5"/>
  <c r="I373" i="5"/>
  <c r="J373" i="5" s="1"/>
  <c r="K373" i="5" s="1"/>
  <c r="H376" i="5"/>
  <c r="I376" i="5"/>
  <c r="J376" i="5" s="1"/>
  <c r="K376" i="5" s="1"/>
  <c r="H377" i="5"/>
  <c r="I377" i="5"/>
  <c r="J377" i="5" s="1"/>
  <c r="K377" i="5" s="1"/>
  <c r="H378" i="5"/>
  <c r="I378" i="5"/>
  <c r="J378" i="5"/>
  <c r="K378" i="5" s="1"/>
  <c r="H385" i="5"/>
  <c r="I385" i="5"/>
  <c r="J385" i="5"/>
  <c r="K385" i="5" s="1"/>
  <c r="H386" i="5"/>
  <c r="I386" i="5"/>
  <c r="J386" i="5"/>
  <c r="K386" i="5"/>
  <c r="H374" i="5"/>
  <c r="I374" i="5"/>
  <c r="J374" i="5"/>
  <c r="K374" i="5"/>
  <c r="H375" i="5"/>
  <c r="I375" i="5"/>
  <c r="J375" i="5" s="1"/>
  <c r="K375" i="5" s="1"/>
  <c r="H446" i="5"/>
  <c r="I446" i="5"/>
  <c r="J446" i="5"/>
  <c r="K446" i="5" s="1"/>
  <c r="H453" i="5"/>
  <c r="I453" i="5"/>
  <c r="J453" i="5"/>
  <c r="K453" i="5" s="1"/>
  <c r="H39" i="5"/>
  <c r="I39" i="5"/>
  <c r="J39" i="5"/>
  <c r="K39" i="5"/>
  <c r="H316" i="5"/>
  <c r="I316" i="5"/>
  <c r="J316" i="5"/>
  <c r="K316" i="5"/>
  <c r="H234" i="5"/>
  <c r="I234" i="5"/>
  <c r="J234" i="5"/>
  <c r="K234" i="5"/>
  <c r="H235" i="5"/>
  <c r="I235" i="5"/>
  <c r="J235" i="5"/>
  <c r="K235" i="5"/>
  <c r="H469" i="5"/>
  <c r="I469" i="5"/>
  <c r="J469" i="5"/>
  <c r="K469" i="5"/>
  <c r="H470" i="5"/>
  <c r="I470" i="5"/>
  <c r="J470" i="5"/>
  <c r="K470" i="5"/>
  <c r="H455" i="5"/>
  <c r="I455" i="5"/>
  <c r="J455" i="5"/>
  <c r="K455" i="5"/>
  <c r="H454" i="5"/>
  <c r="I454" i="5"/>
  <c r="J454" i="5"/>
  <c r="K454" i="5"/>
  <c r="H488" i="5"/>
  <c r="I488" i="5"/>
  <c r="H239" i="5"/>
  <c r="I239" i="5"/>
  <c r="J239" i="5"/>
  <c r="K239" i="5"/>
  <c r="H12" i="5"/>
  <c r="I12" i="5"/>
  <c r="J12" i="5" s="1"/>
  <c r="K12" i="5" s="1"/>
  <c r="H14" i="5"/>
  <c r="I14" i="5"/>
  <c r="H13" i="5"/>
  <c r="I13" i="5"/>
  <c r="H583" i="5"/>
  <c r="I583" i="5"/>
  <c r="J583" i="5"/>
  <c r="K583" i="5" s="1"/>
  <c r="H332" i="5"/>
  <c r="I332" i="5"/>
  <c r="J332" i="5" s="1"/>
  <c r="K332" i="5" s="1"/>
  <c r="H477" i="5"/>
  <c r="I477" i="5"/>
  <c r="J477" i="5" s="1"/>
  <c r="K477" i="5" s="1"/>
  <c r="H478" i="5"/>
  <c r="I478" i="5"/>
  <c r="J478" i="5"/>
  <c r="K478" i="5" s="1"/>
  <c r="H288" i="5"/>
  <c r="I288" i="5"/>
  <c r="H294" i="5"/>
  <c r="I294" i="5"/>
  <c r="J294" i="5" s="1"/>
  <c r="K294" i="5" s="1"/>
  <c r="H291" i="5"/>
  <c r="I291" i="5"/>
  <c r="J291" i="5" s="1"/>
  <c r="K291" i="5" s="1"/>
  <c r="H297" i="5"/>
  <c r="I297" i="5"/>
  <c r="J297" i="5" s="1"/>
  <c r="K297" i="5" s="1"/>
  <c r="H252" i="5"/>
  <c r="I252" i="5"/>
  <c r="J252" i="5" s="1"/>
  <c r="K252" i="5" s="1"/>
  <c r="H30" i="5"/>
  <c r="I30" i="5"/>
  <c r="J30" i="5" s="1"/>
  <c r="K30" i="5" s="1"/>
  <c r="H28" i="5"/>
  <c r="I28" i="5"/>
  <c r="J28" i="5" s="1"/>
  <c r="K28" i="5" s="1"/>
  <c r="H31" i="5"/>
  <c r="I31" i="5"/>
  <c r="J31" i="5"/>
  <c r="K31" i="5" s="1"/>
  <c r="H29" i="5"/>
  <c r="I29" i="5"/>
  <c r="J29" i="5" s="1"/>
  <c r="K29" i="5" s="1"/>
  <c r="H345" i="5"/>
  <c r="I345" i="5"/>
  <c r="H42" i="5"/>
  <c r="I42" i="5"/>
  <c r="J42" i="5"/>
  <c r="K42" i="5" s="1"/>
  <c r="H43" i="5"/>
  <c r="I43" i="5"/>
  <c r="J43" i="5" s="1"/>
  <c r="K43" i="5" s="1"/>
  <c r="H147" i="5"/>
  <c r="I147" i="5"/>
  <c r="J147" i="5" s="1"/>
  <c r="K147" i="5" s="1"/>
  <c r="H148" i="5"/>
  <c r="I148" i="5"/>
  <c r="J148" i="5"/>
  <c r="K148" i="5"/>
  <c r="H230" i="5"/>
  <c r="I230" i="5"/>
  <c r="J230" i="5"/>
  <c r="K230" i="5" s="1"/>
  <c r="H231" i="5"/>
  <c r="I231" i="5"/>
  <c r="J231" i="5"/>
  <c r="K231" i="5" s="1"/>
  <c r="H60" i="5"/>
  <c r="I60" i="5"/>
  <c r="J60" i="5"/>
  <c r="K60" i="5" s="1"/>
  <c r="H273" i="5"/>
  <c r="I273" i="5"/>
  <c r="J273" i="5"/>
  <c r="K273" i="5" s="1"/>
  <c r="H26" i="5"/>
  <c r="I26" i="5"/>
  <c r="J26" i="5" s="1"/>
  <c r="K26" i="5" s="1"/>
  <c r="H281" i="5"/>
  <c r="I281" i="5"/>
  <c r="J281" i="5"/>
  <c r="K281" i="5" s="1"/>
  <c r="H458" i="5"/>
  <c r="I458" i="5"/>
  <c r="J458" i="5"/>
  <c r="K458" i="5" s="1"/>
  <c r="H510" i="5"/>
  <c r="I510" i="5"/>
  <c r="J510" i="5"/>
  <c r="K510" i="5" s="1"/>
  <c r="H144" i="5"/>
  <c r="I144" i="5"/>
  <c r="J144" i="5" s="1"/>
  <c r="K144" i="5" s="1"/>
  <c r="H145" i="5"/>
  <c r="I145" i="5"/>
  <c r="J145" i="5" s="1"/>
  <c r="K145" i="5" s="1"/>
  <c r="H422" i="5"/>
  <c r="I422" i="5"/>
  <c r="J422" i="5"/>
  <c r="K422" i="5" s="1"/>
  <c r="H423" i="5"/>
  <c r="I423" i="5"/>
  <c r="J423" i="5" s="1"/>
  <c r="K423" i="5" s="1"/>
  <c r="H427" i="5"/>
  <c r="I427" i="5"/>
  <c r="H589" i="5"/>
  <c r="I589" i="5"/>
  <c r="H323" i="5"/>
  <c r="I323" i="5"/>
  <c r="J323" i="5"/>
  <c r="K323" i="5" s="1"/>
  <c r="H482" i="5"/>
  <c r="I482" i="5"/>
  <c r="J482" i="5"/>
  <c r="K482" i="5" s="1"/>
  <c r="H502" i="5"/>
  <c r="I502" i="5"/>
  <c r="J502" i="5"/>
  <c r="K502" i="5" s="1"/>
  <c r="H503" i="5"/>
  <c r="I503" i="5"/>
  <c r="J503" i="5" s="1"/>
  <c r="K503" i="5" s="1"/>
  <c r="H504" i="5"/>
  <c r="I504" i="5"/>
  <c r="J504" i="5" s="1"/>
  <c r="K504" i="5" s="1"/>
  <c r="H505" i="5"/>
  <c r="I505" i="5"/>
  <c r="J505" i="5" s="1"/>
  <c r="K505" i="5" s="1"/>
  <c r="H489" i="5"/>
  <c r="I489" i="5"/>
  <c r="J489" i="5" s="1"/>
  <c r="K489" i="5" s="1"/>
  <c r="H490" i="5"/>
  <c r="I490" i="5"/>
  <c r="J490" i="5" s="1"/>
  <c r="K490" i="5" s="1"/>
  <c r="H491" i="5"/>
  <c r="I491" i="5"/>
  <c r="J491" i="5" s="1"/>
  <c r="K491" i="5" s="1"/>
  <c r="H492" i="5"/>
  <c r="I492" i="5"/>
  <c r="J492" i="5" s="1"/>
  <c r="K492" i="5" s="1"/>
  <c r="H486" i="5"/>
  <c r="I486" i="5"/>
  <c r="J486" i="5"/>
  <c r="K486" i="5" s="1"/>
  <c r="H487" i="5"/>
  <c r="I487" i="5"/>
  <c r="J487" i="5" s="1"/>
  <c r="K487" i="5" s="1"/>
  <c r="H236" i="5"/>
  <c r="I236" i="5"/>
  <c r="H237" i="5"/>
  <c r="I237" i="5"/>
  <c r="J237" i="5" s="1"/>
  <c r="K237" i="5" s="1"/>
  <c r="H274" i="5"/>
  <c r="I274" i="5"/>
  <c r="J274" i="5" s="1"/>
  <c r="K274" i="5" s="1"/>
  <c r="H276" i="5"/>
  <c r="I276" i="5"/>
  <c r="J276" i="5" s="1"/>
  <c r="K276" i="5" s="1"/>
  <c r="H581" i="5"/>
  <c r="I581" i="5"/>
  <c r="J581" i="5"/>
  <c r="K581" i="5" s="1"/>
  <c r="H253" i="5"/>
  <c r="I253" i="5"/>
  <c r="J253" i="5"/>
  <c r="K253" i="5" s="1"/>
  <c r="H23" i="5"/>
  <c r="I23" i="5"/>
  <c r="J23" i="5"/>
  <c r="K23" i="5" s="1"/>
  <c r="H419" i="5"/>
  <c r="I419" i="5"/>
  <c r="J419" i="5" s="1"/>
  <c r="K419" i="5" s="1"/>
  <c r="H82" i="5"/>
  <c r="I82" i="5"/>
  <c r="J82" i="5" s="1"/>
  <c r="K82" i="5" s="1"/>
  <c r="H64" i="5"/>
  <c r="I64" i="5"/>
  <c r="J64" i="5"/>
  <c r="K64" i="5" s="1"/>
  <c r="H65" i="5"/>
  <c r="I65" i="5"/>
  <c r="H107" i="5"/>
  <c r="I107" i="5"/>
  <c r="J107" i="5" s="1"/>
  <c r="K107" i="5" s="1"/>
  <c r="H106" i="5"/>
  <c r="I106" i="5"/>
  <c r="J106" i="5" s="1"/>
  <c r="K106" i="5" s="1"/>
  <c r="H226" i="5"/>
  <c r="I226" i="5"/>
  <c r="J226" i="5"/>
  <c r="K226" i="5" s="1"/>
  <c r="H224" i="5"/>
  <c r="I224" i="5"/>
  <c r="J224" i="5"/>
  <c r="K224" i="5" s="1"/>
  <c r="H240" i="5"/>
  <c r="I240" i="5"/>
  <c r="J240" i="5"/>
  <c r="K240" i="5" s="1"/>
  <c r="H344" i="5"/>
  <c r="I344" i="5"/>
  <c r="J344" i="5" s="1"/>
  <c r="K344" i="5" s="1"/>
  <c r="H283" i="5"/>
  <c r="I283" i="5"/>
  <c r="J283" i="5" s="1"/>
  <c r="K283" i="5" s="1"/>
  <c r="H393" i="5"/>
  <c r="I393" i="5"/>
  <c r="J393" i="5"/>
  <c r="K393" i="5" s="1"/>
  <c r="H394" i="5"/>
  <c r="I394" i="5"/>
  <c r="J394" i="5"/>
  <c r="K394" i="5" s="1"/>
  <c r="H392" i="5"/>
  <c r="I392" i="5"/>
  <c r="J392" i="5"/>
  <c r="K392" i="5" s="1"/>
  <c r="H391" i="5"/>
  <c r="I391" i="5"/>
  <c r="J391" i="5"/>
  <c r="K391" i="5" s="1"/>
  <c r="H298" i="5"/>
  <c r="I298" i="5"/>
  <c r="J298" i="5" s="1"/>
  <c r="K298" i="5" s="1"/>
  <c r="H295" i="5"/>
  <c r="I295" i="5"/>
  <c r="H292" i="5"/>
  <c r="I292" i="5"/>
  <c r="H289" i="5"/>
  <c r="I289" i="5"/>
  <c r="J289" i="5"/>
  <c r="K289" i="5" s="1"/>
  <c r="H424" i="5"/>
  <c r="I424" i="5"/>
  <c r="J424" i="5"/>
  <c r="K424" i="5" s="1"/>
  <c r="H425" i="5"/>
  <c r="I425" i="5"/>
  <c r="J425" i="5"/>
  <c r="K425" i="5" s="1"/>
  <c r="H428" i="5"/>
  <c r="I428" i="5"/>
  <c r="J428" i="5"/>
  <c r="K428" i="5" s="1"/>
  <c r="H8" i="5"/>
  <c r="I8" i="5"/>
  <c r="J8" i="5" s="1"/>
  <c r="K8" i="5" s="1"/>
  <c r="H9" i="5"/>
  <c r="I9" i="5"/>
  <c r="J9" i="5" s="1"/>
  <c r="K9" i="5" s="1"/>
  <c r="H7" i="5"/>
  <c r="I7" i="5"/>
  <c r="J7" i="5"/>
  <c r="K7" i="5" s="1"/>
  <c r="H279" i="5"/>
  <c r="I279" i="5"/>
  <c r="J279" i="5"/>
  <c r="K279" i="5" s="1"/>
  <c r="H280" i="5"/>
  <c r="I280" i="5"/>
  <c r="J280" i="5" s="1"/>
  <c r="K280" i="5" s="1"/>
  <c r="H305" i="5"/>
  <c r="I305" i="5"/>
  <c r="J305" i="5"/>
  <c r="K305" i="5" s="1"/>
  <c r="H266" i="5"/>
  <c r="I266" i="5"/>
  <c r="H254" i="5"/>
  <c r="I254" i="5"/>
  <c r="H242" i="5"/>
  <c r="I242" i="5"/>
  <c r="H241" i="5"/>
  <c r="I241" i="5"/>
  <c r="H45" i="5"/>
  <c r="I45" i="5"/>
  <c r="J45" i="5" s="1"/>
  <c r="K45" i="5" s="1"/>
  <c r="H44" i="5"/>
  <c r="I44" i="5"/>
  <c r="H219" i="5"/>
  <c r="I219" i="5"/>
  <c r="J219" i="5"/>
  <c r="K219" i="5" s="1"/>
  <c r="H91" i="5"/>
  <c r="I91" i="5"/>
  <c r="J91" i="5"/>
  <c r="K91" i="5" s="1"/>
  <c r="H66" i="5"/>
  <c r="I66" i="5"/>
  <c r="H285" i="5"/>
  <c r="I285" i="5"/>
  <c r="J285" i="5"/>
  <c r="K285" i="5" s="1"/>
  <c r="H315" i="5"/>
  <c r="I315" i="5"/>
  <c r="J315" i="5"/>
  <c r="K315" i="5" s="1"/>
  <c r="H318" i="5"/>
  <c r="I318" i="5"/>
  <c r="J318" i="5" s="1"/>
  <c r="K318" i="5" s="1"/>
  <c r="H282" i="5"/>
  <c r="I282" i="5"/>
  <c r="H397" i="5"/>
  <c r="I397" i="5"/>
  <c r="J397" i="5" s="1"/>
  <c r="K397" i="5" s="1"/>
  <c r="H18" i="5"/>
  <c r="I18" i="5"/>
  <c r="J18" i="5" s="1"/>
  <c r="K18" i="5" s="1"/>
  <c r="H381" i="5"/>
  <c r="I381" i="5"/>
  <c r="H379" i="5"/>
  <c r="I379" i="5"/>
  <c r="J379" i="5"/>
  <c r="K379" i="5" s="1"/>
  <c r="H299" i="5"/>
  <c r="I299" i="5"/>
  <c r="J299" i="5" s="1"/>
  <c r="K299" i="5" s="1"/>
  <c r="H296" i="5"/>
  <c r="I296" i="5"/>
  <c r="J296" i="5" s="1"/>
  <c r="K296" i="5" s="1"/>
  <c r="H293" i="5"/>
  <c r="I293" i="5"/>
  <c r="J293" i="5" s="1"/>
  <c r="K293" i="5" s="1"/>
  <c r="H290" i="5"/>
  <c r="I290" i="5"/>
  <c r="J290" i="5"/>
  <c r="K290" i="5" s="1"/>
  <c r="H340" i="5"/>
  <c r="I340" i="5"/>
  <c r="J340" i="5" s="1"/>
  <c r="K340" i="5" s="1"/>
  <c r="H343" i="5"/>
  <c r="I343" i="5"/>
  <c r="J343" i="5" s="1"/>
  <c r="K343" i="5" s="1"/>
  <c r="H341" i="5"/>
  <c r="I341" i="5"/>
  <c r="J341" i="5"/>
  <c r="K341" i="5" s="1"/>
  <c r="H342" i="5"/>
  <c r="I342" i="5"/>
  <c r="H284" i="5"/>
  <c r="I284" i="5"/>
  <c r="H6" i="5"/>
  <c r="I6" i="5"/>
  <c r="J6" i="5"/>
  <c r="K6" i="5" s="1"/>
  <c r="H383" i="5"/>
  <c r="I383" i="5"/>
  <c r="H384" i="5"/>
  <c r="I384" i="5"/>
  <c r="J384" i="5"/>
  <c r="K384" i="5" s="1"/>
  <c r="H450" i="5"/>
  <c r="I450" i="5"/>
  <c r="J450" i="5" s="1"/>
  <c r="K450" i="5" s="1"/>
  <c r="H447" i="5"/>
  <c r="I447" i="5"/>
  <c r="J447" i="5"/>
  <c r="K447" i="5" s="1"/>
  <c r="H434" i="5"/>
  <c r="I434" i="5"/>
  <c r="H439" i="5"/>
  <c r="I439" i="5"/>
  <c r="J439" i="5"/>
  <c r="K439" i="5" s="1"/>
  <c r="H438" i="5"/>
  <c r="I438" i="5"/>
  <c r="J438" i="5" s="1"/>
  <c r="K438" i="5" s="1"/>
  <c r="H577" i="5"/>
  <c r="I577" i="5"/>
  <c r="J577" i="5" s="1"/>
  <c r="K577" i="5" s="1"/>
  <c r="H331" i="5"/>
  <c r="I331" i="5"/>
  <c r="H322" i="5"/>
  <c r="I322" i="5"/>
  <c r="J322" i="5"/>
  <c r="K322" i="5" s="1"/>
  <c r="H631" i="5"/>
  <c r="I631" i="5"/>
  <c r="H628" i="5"/>
  <c r="I628" i="5"/>
  <c r="J628" i="5" s="1"/>
  <c r="K628" i="5" s="1"/>
  <c r="H629" i="5"/>
  <c r="I629" i="5"/>
  <c r="J629" i="5" s="1"/>
  <c r="K629" i="5" s="1"/>
  <c r="H630" i="5"/>
  <c r="I630" i="5"/>
  <c r="J630" i="5"/>
  <c r="K630" i="5" s="1"/>
  <c r="H485" i="5"/>
  <c r="I485" i="5"/>
  <c r="J485" i="5" s="1"/>
  <c r="K485" i="5" s="1"/>
  <c r="H40" i="5"/>
  <c r="I40" i="5"/>
  <c r="J40" i="5" s="1"/>
  <c r="K40" i="5" s="1"/>
  <c r="H277" i="5"/>
  <c r="I277" i="5"/>
  <c r="J277" i="5" s="1"/>
  <c r="K277" i="5" s="1"/>
  <c r="H308" i="5"/>
  <c r="I308" i="5"/>
  <c r="H306" i="5"/>
  <c r="I306" i="5"/>
  <c r="H585" i="5"/>
  <c r="I585" i="5"/>
  <c r="H243" i="5"/>
  <c r="I243" i="5"/>
  <c r="H267" i="5"/>
  <c r="I267" i="5"/>
  <c r="J267" i="5" s="1"/>
  <c r="K267" i="5" s="1"/>
  <c r="H321" i="5"/>
  <c r="I321" i="5"/>
  <c r="J321" i="5" s="1"/>
  <c r="K321" i="5" s="1"/>
  <c r="H440" i="5"/>
  <c r="I440" i="5"/>
  <c r="J440" i="5" s="1"/>
  <c r="K440" i="5" s="1"/>
  <c r="H441" i="5"/>
  <c r="I441" i="5"/>
  <c r="J441" i="5" s="1"/>
  <c r="K441" i="5" s="1"/>
  <c r="H552" i="5"/>
  <c r="I552" i="5"/>
  <c r="J552" i="5" s="1"/>
  <c r="K552" i="5" s="1"/>
  <c r="H553" i="5"/>
  <c r="I553" i="5"/>
  <c r="J553" i="5" s="1"/>
  <c r="K553" i="5" s="1"/>
  <c r="H255" i="5"/>
  <c r="I255" i="5"/>
  <c r="H261" i="5"/>
  <c r="I261" i="5"/>
  <c r="H256" i="5"/>
  <c r="I256" i="5"/>
  <c r="H262" i="5"/>
  <c r="I262" i="5"/>
  <c r="J262" i="5" s="1"/>
  <c r="K262" i="5" s="1"/>
  <c r="H257" i="5"/>
  <c r="I257" i="5"/>
  <c r="J257" i="5"/>
  <c r="K257" i="5" s="1"/>
  <c r="H263" i="5"/>
  <c r="I263" i="5"/>
  <c r="J263" i="5"/>
  <c r="K263" i="5"/>
  <c r="H258" i="5"/>
  <c r="I258" i="5"/>
  <c r="J258" i="5"/>
  <c r="K258" i="5" s="1"/>
  <c r="H259" i="5"/>
  <c r="I259" i="5"/>
  <c r="J259" i="5" s="1"/>
  <c r="K259" i="5" s="1"/>
  <c r="H260" i="5"/>
  <c r="I260" i="5"/>
  <c r="J260" i="5"/>
  <c r="K260" i="5" s="1"/>
  <c r="H456" i="5"/>
  <c r="I456" i="5"/>
  <c r="J456" i="5"/>
  <c r="K456" i="5" s="1"/>
  <c r="H96" i="5"/>
  <c r="I96" i="5"/>
  <c r="J96" i="5"/>
  <c r="K96" i="5" s="1"/>
  <c r="H97" i="5"/>
  <c r="I97" i="5"/>
  <c r="H95" i="5"/>
  <c r="I95" i="5"/>
  <c r="J95" i="5" s="1"/>
  <c r="K95" i="5" s="1"/>
  <c r="H94" i="5"/>
  <c r="I94" i="5"/>
  <c r="J94" i="5"/>
  <c r="K94" i="5" s="1"/>
  <c r="H220" i="5"/>
  <c r="I220" i="5"/>
  <c r="J220" i="5"/>
  <c r="K220" i="5" s="1"/>
  <c r="H382" i="5"/>
  <c r="I382" i="5"/>
  <c r="J382" i="5"/>
  <c r="K382" i="5" s="1"/>
  <c r="H380" i="5"/>
  <c r="I380" i="5"/>
  <c r="J380" i="5" s="1"/>
  <c r="K380" i="5" s="1"/>
  <c r="H586" i="5"/>
  <c r="I586" i="5"/>
  <c r="J586" i="5" s="1"/>
  <c r="K586" i="5" s="1"/>
  <c r="H406" i="5"/>
  <c r="I406" i="5"/>
  <c r="J406" i="5"/>
  <c r="K406" i="5" s="1"/>
  <c r="H286" i="5"/>
  <c r="I286" i="5"/>
  <c r="H317" i="5"/>
  <c r="I317" i="5"/>
  <c r="J317" i="5"/>
  <c r="K317" i="5" s="1"/>
  <c r="H483" i="5"/>
  <c r="I483" i="5"/>
  <c r="J483" i="5"/>
  <c r="K483" i="5" s="1"/>
  <c r="H556" i="5"/>
  <c r="I556" i="5"/>
  <c r="H557" i="5"/>
  <c r="I557" i="5"/>
  <c r="J557" i="5" s="1"/>
  <c r="K557" i="5" s="1"/>
  <c r="H401" i="5"/>
  <c r="I401" i="5"/>
  <c r="J401" i="5"/>
  <c r="K401" i="5" s="1"/>
  <c r="I580" i="5"/>
  <c r="H580" i="5"/>
  <c r="J580" i="5" s="1"/>
  <c r="K580" i="5" s="1"/>
  <c r="H87" i="5"/>
  <c r="I87" i="5"/>
  <c r="J87" i="5" s="1"/>
  <c r="K87" i="5" s="1"/>
  <c r="H86" i="5"/>
  <c r="I86" i="5"/>
  <c r="J86" i="5"/>
  <c r="K86" i="5" s="1"/>
  <c r="H59" i="5"/>
  <c r="I59" i="5"/>
  <c r="H448" i="5"/>
  <c r="I448" i="5"/>
  <c r="J448" i="5"/>
  <c r="K448" i="5" s="1"/>
  <c r="H302" i="5"/>
  <c r="I302" i="5"/>
  <c r="J302" i="5"/>
  <c r="K302" i="5" s="1"/>
  <c r="H457" i="5"/>
  <c r="I457" i="5"/>
  <c r="J457" i="5"/>
  <c r="K457" i="5" s="1"/>
  <c r="H303" i="5"/>
  <c r="I303" i="5"/>
  <c r="J303" i="5"/>
  <c r="K303" i="5" s="1"/>
  <c r="H430" i="5"/>
  <c r="I430" i="5"/>
  <c r="J430" i="5"/>
  <c r="K430" i="5" s="1"/>
  <c r="H460" i="5"/>
  <c r="I460" i="5"/>
  <c r="J460" i="5"/>
  <c r="K460" i="5" s="1"/>
  <c r="H461" i="5"/>
  <c r="I461" i="5"/>
  <c r="J461" i="5"/>
  <c r="K461" i="5" s="1"/>
  <c r="H462" i="5"/>
  <c r="I462" i="5"/>
  <c r="J462" i="5"/>
  <c r="K462" i="5" s="1"/>
  <c r="H522" i="5"/>
  <c r="I522" i="5"/>
  <c r="J522" i="5" s="1"/>
  <c r="K522" i="5" s="1"/>
  <c r="H523" i="5"/>
  <c r="I523" i="5"/>
  <c r="J523" i="5" s="1"/>
  <c r="K523" i="5" s="1"/>
  <c r="H328" i="5"/>
  <c r="I328" i="5"/>
  <c r="J328" i="5" s="1"/>
  <c r="K328" i="5" s="1"/>
  <c r="H329" i="5"/>
  <c r="I329" i="5"/>
  <c r="J329" i="5"/>
  <c r="K329" i="5" s="1"/>
  <c r="H330" i="5"/>
  <c r="I330" i="5"/>
  <c r="J330" i="5" s="1"/>
  <c r="K330" i="5" s="1"/>
  <c r="H525" i="5"/>
  <c r="I525" i="5"/>
  <c r="J525" i="5"/>
  <c r="K525" i="5" s="1"/>
  <c r="H524" i="5"/>
  <c r="I524" i="5"/>
  <c r="H137" i="5"/>
  <c r="I137" i="5"/>
  <c r="J137" i="5" s="1"/>
  <c r="K137" i="5" s="1"/>
  <c r="H471" i="5"/>
  <c r="I471" i="5"/>
  <c r="J471" i="5"/>
  <c r="K471" i="5" s="1"/>
  <c r="H472" i="5"/>
  <c r="I472" i="5"/>
  <c r="J472" i="5"/>
  <c r="K472" i="5" s="1"/>
  <c r="H449" i="5"/>
  <c r="I449" i="5"/>
  <c r="J449" i="5"/>
  <c r="K449" i="5" s="1"/>
  <c r="H526" i="5"/>
  <c r="I526" i="5"/>
  <c r="J526" i="5" s="1"/>
  <c r="K526" i="5" s="1"/>
  <c r="H527" i="5"/>
  <c r="I527" i="5"/>
  <c r="J527" i="5"/>
  <c r="K527" i="5" s="1"/>
  <c r="H154" i="5"/>
  <c r="I154" i="5"/>
  <c r="J154" i="5"/>
  <c r="K154" i="5" s="1"/>
  <c r="H612" i="5"/>
  <c r="I612" i="5"/>
  <c r="J612" i="5" s="1"/>
  <c r="K612" i="5" s="1"/>
  <c r="H61" i="5"/>
  <c r="I61" i="5"/>
  <c r="J61" i="5"/>
  <c r="K61" i="5" s="1"/>
  <c r="H51" i="5"/>
  <c r="I51" i="5"/>
  <c r="J51" i="5"/>
  <c r="K51" i="5" s="1"/>
  <c r="H431" i="5"/>
  <c r="I431" i="5"/>
  <c r="J431" i="5"/>
  <c r="K431" i="5" s="1"/>
  <c r="H136" i="5"/>
  <c r="I136" i="5"/>
  <c r="J136" i="5" s="1"/>
  <c r="K136" i="5" s="1"/>
  <c r="H138" i="5"/>
  <c r="I138" i="5"/>
  <c r="J138" i="5" s="1"/>
  <c r="K138" i="5" s="1"/>
  <c r="H139" i="5"/>
  <c r="I139" i="5"/>
  <c r="J139" i="5"/>
  <c r="K139" i="5" s="1"/>
  <c r="H429" i="5"/>
  <c r="I429" i="5"/>
  <c r="J429" i="5"/>
  <c r="K429" i="5" s="1"/>
  <c r="H229" i="5"/>
  <c r="I229" i="5"/>
  <c r="J229" i="5"/>
  <c r="K229" i="5" s="1"/>
  <c r="H228" i="5"/>
  <c r="I228" i="5"/>
  <c r="J228" i="5"/>
  <c r="K228" i="5" s="1"/>
  <c r="H55" i="5"/>
  <c r="I55" i="5"/>
  <c r="J55" i="5"/>
  <c r="K55" i="5" s="1"/>
  <c r="H56" i="5"/>
  <c r="I56" i="5"/>
  <c r="J56" i="5" s="1"/>
  <c r="K56" i="5" s="1"/>
  <c r="H463" i="5"/>
  <c r="I463" i="5"/>
  <c r="J463" i="5"/>
  <c r="K463" i="5" s="1"/>
  <c r="H464" i="5"/>
  <c r="I464" i="5"/>
  <c r="J464" i="5" s="1"/>
  <c r="K464" i="5" s="1"/>
  <c r="H432" i="5"/>
  <c r="I432" i="5"/>
  <c r="J432" i="5"/>
  <c r="K432" i="5" s="1"/>
  <c r="H38" i="5"/>
  <c r="I38" i="5"/>
  <c r="J38" i="5" s="1"/>
  <c r="K38" i="5" s="1"/>
  <c r="H336" i="5"/>
  <c r="I336" i="5"/>
  <c r="J336" i="5"/>
  <c r="K336" i="5" s="1"/>
  <c r="H420" i="5"/>
  <c r="I420" i="5"/>
  <c r="J420" i="5"/>
  <c r="K420" i="5" s="1"/>
  <c r="H421" i="5"/>
  <c r="I421" i="5"/>
  <c r="H426" i="5"/>
  <c r="I426" i="5"/>
  <c r="J426" i="5" s="1"/>
  <c r="K426" i="5" s="1"/>
  <c r="H152" i="5"/>
  <c r="I152" i="5"/>
  <c r="J152" i="5"/>
  <c r="K152" i="5" s="1"/>
  <c r="H578" i="5"/>
  <c r="I578" i="5"/>
  <c r="J578" i="5"/>
  <c r="K578" i="5" s="1"/>
  <c r="H579" i="5"/>
  <c r="I579" i="5"/>
  <c r="J579" i="5"/>
  <c r="K579" i="5" s="1"/>
  <c r="H27" i="5"/>
  <c r="I27" i="5"/>
  <c r="H473" i="5"/>
  <c r="I473" i="5"/>
  <c r="J473" i="5" s="1"/>
  <c r="K473" i="5" s="1"/>
  <c r="H474" i="5"/>
  <c r="I474" i="5"/>
  <c r="J474" i="5"/>
  <c r="K474" i="5" s="1"/>
  <c r="H361" i="5"/>
  <c r="I361" i="5"/>
  <c r="J361" i="5" s="1"/>
  <c r="K361" i="5" s="1"/>
  <c r="H358" i="5"/>
  <c r="I358" i="5"/>
  <c r="J358" i="5" s="1"/>
  <c r="K358" i="5" s="1"/>
  <c r="H363" i="5"/>
  <c r="I363" i="5"/>
  <c r="J363" i="5"/>
  <c r="K363" i="5" s="1"/>
  <c r="H364" i="5"/>
  <c r="I364" i="5"/>
  <c r="J364" i="5" s="1"/>
  <c r="K364" i="5" s="1"/>
  <c r="H368" i="5"/>
  <c r="I368" i="5"/>
  <c r="J368" i="5" s="1"/>
  <c r="K368" i="5" s="1"/>
  <c r="H369" i="5"/>
  <c r="I369" i="5"/>
  <c r="H370" i="5"/>
  <c r="I370" i="5"/>
  <c r="H371" i="5"/>
  <c r="I371" i="5"/>
  <c r="H359" i="5"/>
  <c r="I359" i="5"/>
  <c r="H357" i="5"/>
  <c r="I357" i="5"/>
  <c r="J357" i="5"/>
  <c r="K357" i="5" s="1"/>
  <c r="H442" i="5"/>
  <c r="I442" i="5"/>
  <c r="J442" i="5" s="1"/>
  <c r="K442" i="5" s="1"/>
  <c r="H443" i="5"/>
  <c r="I443" i="5"/>
  <c r="J443" i="5" s="1"/>
  <c r="K443" i="5" s="1"/>
  <c r="H444" i="5"/>
  <c r="I444" i="5"/>
  <c r="J444" i="5" s="1"/>
  <c r="K444" i="5" s="1"/>
  <c r="H451" i="5"/>
  <c r="I451" i="5"/>
  <c r="H57" i="5"/>
  <c r="I57" i="5"/>
  <c r="J57" i="5" s="1"/>
  <c r="K57" i="5" s="1"/>
  <c r="H53" i="5"/>
  <c r="I53" i="5"/>
  <c r="J53" i="5" s="1"/>
  <c r="K53" i="5" s="1"/>
  <c r="H58" i="5"/>
  <c r="I58" i="5"/>
  <c r="J58" i="5"/>
  <c r="K58" i="5" s="1"/>
  <c r="H54" i="5"/>
  <c r="I54" i="5"/>
  <c r="J54" i="5"/>
  <c r="K54" i="5" s="1"/>
  <c r="H52" i="5"/>
  <c r="I52" i="5"/>
  <c r="J52" i="5"/>
  <c r="K52" i="5" s="1"/>
  <c r="H435" i="5"/>
  <c r="I435" i="5"/>
  <c r="J435" i="5"/>
  <c r="K435" i="5" s="1"/>
  <c r="H466" i="5"/>
  <c r="I466" i="5"/>
  <c r="J466" i="5"/>
  <c r="K466" i="5" s="1"/>
  <c r="H467" i="5"/>
  <c r="I467" i="5"/>
  <c r="J467" i="5"/>
  <c r="K467" i="5" s="1"/>
  <c r="H465" i="5"/>
  <c r="I465" i="5"/>
  <c r="J465" i="5" s="1"/>
  <c r="K465" i="5" s="1"/>
  <c r="H468" i="5"/>
  <c r="I468" i="5"/>
  <c r="J468" i="5" s="1"/>
  <c r="K468" i="5" s="1"/>
  <c r="H238" i="5"/>
  <c r="I238" i="5"/>
  <c r="H10" i="5"/>
  <c r="I10" i="5"/>
  <c r="J10" i="5"/>
  <c r="K10" i="5" s="1"/>
  <c r="H11" i="5"/>
  <c r="I11" i="5"/>
  <c r="J11" i="5" s="1"/>
  <c r="K11" i="5" s="1"/>
  <c r="H334" i="5"/>
  <c r="I334" i="5"/>
  <c r="J334" i="5"/>
  <c r="K334" i="5" s="1"/>
  <c r="H511" i="5"/>
  <c r="I511" i="5"/>
  <c r="J511" i="5"/>
  <c r="K511" i="5" s="1"/>
  <c r="H300" i="5"/>
  <c r="I300" i="5"/>
  <c r="J300" i="5"/>
  <c r="K300" i="5" s="1"/>
  <c r="H610" i="5"/>
  <c r="I610" i="5"/>
  <c r="J610" i="5"/>
  <c r="K610" i="5" s="1"/>
  <c r="H207" i="5"/>
  <c r="I207" i="5"/>
  <c r="J207" i="5"/>
  <c r="K207" i="5" s="1"/>
  <c r="H210" i="5"/>
  <c r="I210" i="5"/>
  <c r="J210" i="5"/>
  <c r="K210" i="5" s="1"/>
  <c r="H125" i="5"/>
  <c r="I125" i="5"/>
  <c r="J125" i="5"/>
  <c r="K125" i="5" s="1"/>
  <c r="H127" i="5"/>
  <c r="I127" i="5"/>
  <c r="J127" i="5"/>
  <c r="K127" i="5" s="1"/>
  <c r="H128" i="5"/>
  <c r="I128" i="5"/>
  <c r="J128" i="5"/>
  <c r="K128" i="5" s="1"/>
  <c r="H418" i="5"/>
  <c r="I418" i="5"/>
  <c r="J418" i="5"/>
  <c r="K418" i="5" s="1"/>
  <c r="H301" i="5"/>
  <c r="I301" i="5"/>
  <c r="J301" i="5" s="1"/>
  <c r="K301" i="5" s="1"/>
  <c r="H493" i="5"/>
  <c r="I493" i="5"/>
  <c r="H494" i="5"/>
  <c r="I494" i="5"/>
  <c r="J494" i="5"/>
  <c r="K494" i="5" s="1"/>
  <c r="H475" i="5"/>
  <c r="I475" i="5"/>
  <c r="J475" i="5"/>
  <c r="K475" i="5" s="1"/>
  <c r="H476" i="5"/>
  <c r="I476" i="5"/>
  <c r="J476" i="5"/>
  <c r="K476" i="5" s="1"/>
  <c r="H355" i="5"/>
  <c r="I355" i="5"/>
  <c r="J355" i="5"/>
  <c r="K355" i="5" s="1"/>
  <c r="H353" i="5"/>
  <c r="I353" i="5"/>
  <c r="H356" i="5"/>
  <c r="I356" i="5"/>
  <c r="J356" i="5"/>
  <c r="K356" i="5" s="1"/>
  <c r="H354" i="5"/>
  <c r="I354" i="5"/>
  <c r="J354" i="5" s="1"/>
  <c r="K354" i="5" s="1"/>
  <c r="H227" i="5"/>
  <c r="I227" i="5"/>
  <c r="J227" i="5"/>
  <c r="K227" i="5" s="1"/>
  <c r="H196" i="5"/>
  <c r="I196" i="5"/>
  <c r="J196" i="5"/>
  <c r="K196" i="5" s="1"/>
  <c r="H200" i="5"/>
  <c r="I200" i="5"/>
  <c r="J200" i="5" s="1"/>
  <c r="K200" i="5" s="1"/>
  <c r="H115" i="5"/>
  <c r="I115" i="5"/>
  <c r="J115" i="5"/>
  <c r="K115" i="5" s="1"/>
  <c r="H117" i="5"/>
  <c r="I117" i="5"/>
  <c r="J117" i="5"/>
  <c r="K117" i="5" s="1"/>
  <c r="H189" i="5"/>
  <c r="I189" i="5"/>
  <c r="J189" i="5" s="1"/>
  <c r="K189" i="5" s="1"/>
  <c r="H190" i="5"/>
  <c r="I190" i="5"/>
  <c r="H335" i="5"/>
  <c r="I335" i="5"/>
  <c r="J335" i="5"/>
  <c r="K335" i="5" s="1"/>
  <c r="H365" i="5"/>
  <c r="I365" i="5"/>
  <c r="H367" i="5"/>
  <c r="I367" i="5"/>
  <c r="J367" i="5" s="1"/>
  <c r="K367" i="5" s="1"/>
  <c r="H366" i="5"/>
  <c r="I366" i="5"/>
  <c r="J366" i="5"/>
  <c r="K366" i="5" s="1"/>
  <c r="H164" i="5"/>
  <c r="I164" i="5"/>
  <c r="J164" i="5" s="1"/>
  <c r="K164" i="5" s="1"/>
  <c r="H165" i="5"/>
  <c r="I165" i="5"/>
  <c r="H41" i="5"/>
  <c r="I41" i="5"/>
  <c r="H264" i="5"/>
  <c r="I264" i="5"/>
  <c r="J264" i="5" s="1"/>
  <c r="K264" i="5" s="1"/>
  <c r="H187" i="5"/>
  <c r="I187" i="5"/>
  <c r="J187" i="5"/>
  <c r="K187" i="5" s="1"/>
  <c r="H188" i="5"/>
  <c r="I188" i="5"/>
  <c r="J188" i="5"/>
  <c r="K188" i="5" s="1"/>
  <c r="H436" i="5"/>
  <c r="I436" i="5"/>
  <c r="J436" i="5" s="1"/>
  <c r="K436" i="5" s="1"/>
  <c r="H437" i="5"/>
  <c r="I437" i="5"/>
  <c r="J437" i="5" s="1"/>
  <c r="K437" i="5" s="1"/>
  <c r="H272" i="5"/>
  <c r="I272" i="5"/>
  <c r="J272" i="5" s="1"/>
  <c r="K272" i="5" s="1"/>
  <c r="H333" i="5"/>
  <c r="I333" i="5"/>
  <c r="J333" i="5"/>
  <c r="K333" i="5" s="1"/>
  <c r="H609" i="5"/>
  <c r="I609" i="5"/>
  <c r="J609" i="5"/>
  <c r="K609" i="5" s="1"/>
  <c r="H608" i="5"/>
  <c r="I608" i="5"/>
  <c r="J608" i="5" s="1"/>
  <c r="K608" i="5" s="1"/>
  <c r="H606" i="5"/>
  <c r="I606" i="5"/>
  <c r="J606" i="5"/>
  <c r="K606" i="5" s="1"/>
  <c r="H607" i="5"/>
  <c r="I607" i="5"/>
  <c r="J607" i="5"/>
  <c r="K607" i="5" s="1"/>
  <c r="H605" i="5"/>
  <c r="I605" i="5"/>
  <c r="J605" i="5" s="1"/>
  <c r="K605" i="5" s="1"/>
  <c r="H173" i="5"/>
  <c r="I173" i="5"/>
  <c r="J173" i="5" s="1"/>
  <c r="K173" i="5" s="1"/>
  <c r="H584" i="5"/>
  <c r="I584" i="5"/>
  <c r="H225" i="5"/>
  <c r="I225" i="5"/>
  <c r="H582" i="5"/>
  <c r="I582" i="5"/>
  <c r="J582" i="5" s="1"/>
  <c r="K582" i="5" s="1"/>
  <c r="H92" i="5"/>
  <c r="I92" i="5"/>
  <c r="J92" i="5" s="1"/>
  <c r="K92" i="5" s="1"/>
  <c r="H93" i="5"/>
  <c r="I93" i="5"/>
  <c r="J93" i="5" s="1"/>
  <c r="K93" i="5" s="1"/>
  <c r="H338" i="5"/>
  <c r="I338" i="5"/>
  <c r="J338" i="5"/>
  <c r="K338" i="5" s="1"/>
  <c r="H337" i="5"/>
  <c r="I337" i="5"/>
  <c r="J337" i="5"/>
  <c r="K337" i="5" s="1"/>
  <c r="H339" i="5"/>
  <c r="I339" i="5"/>
  <c r="J339" i="5" s="1"/>
  <c r="K339" i="5" s="1"/>
  <c r="H83" i="5"/>
  <c r="I83" i="5"/>
  <c r="H84" i="5"/>
  <c r="I84" i="5"/>
  <c r="J84" i="5"/>
  <c r="K84" i="5" s="1"/>
  <c r="H459" i="5"/>
  <c r="I459" i="5"/>
  <c r="H405" i="5"/>
  <c r="I405" i="5"/>
  <c r="J405" i="5" s="1"/>
  <c r="K405" i="5" s="1"/>
  <c r="H171" i="5"/>
  <c r="I171" i="5"/>
  <c r="J171" i="5" s="1"/>
  <c r="K171" i="5" s="1"/>
  <c r="H497" i="5"/>
  <c r="I497" i="5"/>
  <c r="J497" i="5" s="1"/>
  <c r="K497" i="5" s="1"/>
  <c r="H222" i="5"/>
  <c r="I222" i="5"/>
  <c r="J222" i="5" s="1"/>
  <c r="K222" i="5" s="1"/>
  <c r="H223" i="5"/>
  <c r="I223" i="5"/>
  <c r="J223" i="5" s="1"/>
  <c r="K223" i="5" s="1"/>
  <c r="I85" i="5"/>
  <c r="H85" i="5"/>
  <c r="J85" i="5" s="1"/>
  <c r="K85" i="5" s="1"/>
  <c r="J345" i="5" l="1"/>
  <c r="K345" i="5" s="1"/>
  <c r="J427" i="5"/>
  <c r="K427" i="5" s="1"/>
  <c r="J589" i="5"/>
  <c r="K589" i="5" s="1"/>
  <c r="J236" i="5"/>
  <c r="K236" i="5" s="1"/>
  <c r="J295" i="5"/>
  <c r="K295" i="5" s="1"/>
  <c r="J292" i="5"/>
  <c r="K292" i="5" s="1"/>
  <c r="J254" i="5"/>
  <c r="K254" i="5" s="1"/>
  <c r="J242" i="5"/>
  <c r="K242" i="5" s="1"/>
  <c r="J241" i="5"/>
  <c r="K241" i="5" s="1"/>
  <c r="J381" i="5"/>
  <c r="K381" i="5" s="1"/>
  <c r="J342" i="5"/>
  <c r="K342" i="5" s="1"/>
  <c r="J284" i="5"/>
  <c r="K284" i="5" s="1"/>
  <c r="J383" i="5"/>
  <c r="K383" i="5" s="1"/>
  <c r="J331" i="5"/>
  <c r="K331" i="5" s="1"/>
  <c r="J585" i="5"/>
  <c r="K585" i="5" s="1"/>
  <c r="J243" i="5"/>
  <c r="K243" i="5" s="1"/>
  <c r="J255" i="5"/>
  <c r="K255" i="5" s="1"/>
  <c r="J65" i="5"/>
  <c r="K65" i="5" s="1"/>
  <c r="J266" i="5"/>
  <c r="K266" i="5" s="1"/>
  <c r="J631" i="5"/>
  <c r="K631" i="5" s="1"/>
  <c r="J44" i="5"/>
  <c r="K44" i="5" s="1"/>
  <c r="J14" i="5"/>
  <c r="K14" i="5" s="1"/>
  <c r="J13" i="5"/>
  <c r="K13" i="5" s="1"/>
  <c r="J288" i="5"/>
  <c r="K288" i="5" s="1"/>
  <c r="J66" i="5"/>
  <c r="K66" i="5" s="1"/>
  <c r="J282" i="5"/>
  <c r="K282" i="5" s="1"/>
  <c r="J308" i="5"/>
  <c r="K308" i="5" s="1"/>
  <c r="J286" i="5"/>
  <c r="K286" i="5" s="1"/>
  <c r="J556" i="5"/>
  <c r="K556" i="5" s="1"/>
  <c r="J371" i="5"/>
  <c r="K371" i="5" s="1"/>
  <c r="J359" i="5"/>
  <c r="K359" i="5" s="1"/>
  <c r="J41" i="5"/>
  <c r="K41" i="5" s="1"/>
  <c r="J225" i="5"/>
  <c r="K225" i="5" s="1"/>
  <c r="J617" i="5"/>
  <c r="K617" i="5" s="1"/>
  <c r="J597" i="5"/>
  <c r="K597" i="5" s="1"/>
  <c r="J388" i="5"/>
  <c r="K388" i="5" s="1"/>
  <c r="J488" i="5"/>
  <c r="K488" i="5" s="1"/>
  <c r="J161" i="5"/>
  <c r="K161" i="5" s="1"/>
  <c r="J451" i="5"/>
  <c r="K451" i="5" s="1"/>
  <c r="J238" i="5"/>
  <c r="K238" i="5" s="1"/>
  <c r="J353" i="5"/>
  <c r="K353" i="5" s="1"/>
  <c r="J190" i="5"/>
  <c r="K190" i="5" s="1"/>
  <c r="J365" i="5"/>
  <c r="K365" i="5" s="1"/>
  <c r="J165" i="5"/>
  <c r="K165" i="5" s="1"/>
  <c r="J584" i="5"/>
  <c r="K584" i="5" s="1"/>
  <c r="J140" i="5"/>
  <c r="K140" i="5" s="1"/>
  <c r="J166" i="5"/>
  <c r="K166" i="5" s="1"/>
  <c r="J103" i="5"/>
  <c r="K103" i="5" s="1"/>
  <c r="J306" i="5"/>
  <c r="K306" i="5" s="1"/>
  <c r="J261" i="5"/>
  <c r="K261" i="5" s="1"/>
  <c r="J256" i="5"/>
  <c r="K256" i="5" s="1"/>
  <c r="J97" i="5"/>
  <c r="K97" i="5" s="1"/>
  <c r="J59" i="5"/>
  <c r="K59" i="5" s="1"/>
  <c r="J434" i="5"/>
  <c r="K434" i="5" s="1"/>
  <c r="J524" i="5"/>
  <c r="K524" i="5" s="1"/>
  <c r="J421" i="5"/>
  <c r="K421" i="5" s="1"/>
  <c r="J27" i="5"/>
  <c r="K27" i="5" s="1"/>
  <c r="J369" i="5"/>
  <c r="K369" i="5" s="1"/>
  <c r="J370" i="5"/>
  <c r="K370" i="5" s="1"/>
  <c r="J493" i="5"/>
  <c r="K493" i="5" s="1"/>
  <c r="J83" i="5"/>
  <c r="K83" i="5" s="1"/>
  <c r="J459" i="5"/>
  <c r="K459" i="5" s="1"/>
</calcChain>
</file>

<file path=xl/sharedStrings.xml><?xml version="1.0" encoding="utf-8"?>
<sst xmlns="http://schemas.openxmlformats.org/spreadsheetml/2006/main" count="5049" uniqueCount="2060">
  <si>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</si>
  <si>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</si>
  <si>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</si>
  <si>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</si>
  <si>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</si>
  <si>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</si>
  <si>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</si>
  <si>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</si>
  <si>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</si>
  <si>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</si>
  <si>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</si>
  <si>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Азитромицин</t>
  </si>
  <si>
    <t>Амлодипин</t>
  </si>
  <si>
    <t>Амоксициллин+[Клавулановая кислота]</t>
  </si>
  <si>
    <t>Аскорбиновая кислота</t>
  </si>
  <si>
    <t>Ацетилсалициловая кислота</t>
  </si>
  <si>
    <t>Ацикловир</t>
  </si>
  <si>
    <t>Бисопролол</t>
  </si>
  <si>
    <t>Ванкомицин</t>
  </si>
  <si>
    <t>Гидроксикарбамид</t>
  </si>
  <si>
    <t>Глибенкламид</t>
  </si>
  <si>
    <t>Глицирризиновая кислота+Фосфолипиды</t>
  </si>
  <si>
    <t>Декстроза</t>
  </si>
  <si>
    <t>Глюкоза</t>
  </si>
  <si>
    <t>Р N003917/01</t>
  </si>
  <si>
    <t>Диклофенак</t>
  </si>
  <si>
    <t>Дротаверин</t>
  </si>
  <si>
    <t>Ибупрофен</t>
  </si>
  <si>
    <t>Имипенем+[Циластатин]</t>
  </si>
  <si>
    <t>Иммуноглобулин человека нормальный</t>
  </si>
  <si>
    <t>Йод+[Калия йодид+Глицерол]</t>
  </si>
  <si>
    <t>Люголя раствор с глицерином</t>
  </si>
  <si>
    <t>Калия йодид</t>
  </si>
  <si>
    <t>Калия перманганат</t>
  </si>
  <si>
    <t>Кларитромицин</t>
  </si>
  <si>
    <t>Клопидогрел</t>
  </si>
  <si>
    <t>Ксилометазолин</t>
  </si>
  <si>
    <t>Левофлоксацин</t>
  </si>
  <si>
    <t>таблетки покрытые пленочной оболочкой, 500 мг, 10 шт. - упаковки ячейковые контурные (1)  - пачки картонные</t>
  </si>
  <si>
    <t>Лидокаин</t>
  </si>
  <si>
    <t>П N015203/01</t>
  </si>
  <si>
    <t>раствор для инъекций, 20 мг/мл, 2 мл - ампулы (10)  - пачки картонные</t>
  </si>
  <si>
    <t>Лизиноприл</t>
  </si>
  <si>
    <t>Лозартан</t>
  </si>
  <si>
    <t>Метформин</t>
  </si>
  <si>
    <t>Налоксон</t>
  </si>
  <si>
    <t>Нитроглицерин</t>
  </si>
  <si>
    <t>Паклитаксел</t>
  </si>
  <si>
    <t>Омепразол</t>
  </si>
  <si>
    <t>Панкреатин</t>
  </si>
  <si>
    <t>Пентоксифиллин</t>
  </si>
  <si>
    <t>Периндоприл</t>
  </si>
  <si>
    <t>Пиридоксин</t>
  </si>
  <si>
    <t>Платифиллин</t>
  </si>
  <si>
    <t>Платифиллина гидротартрат</t>
  </si>
  <si>
    <t>Преднизолон</t>
  </si>
  <si>
    <t>Прокаин</t>
  </si>
  <si>
    <t>Новокаин</t>
  </si>
  <si>
    <t>Ропивакаин</t>
  </si>
  <si>
    <t>Салициловая кислота</t>
  </si>
  <si>
    <t>Салициловая мазь</t>
  </si>
  <si>
    <t>4603905000173</t>
  </si>
  <si>
    <t>Тилорон</t>
  </si>
  <si>
    <t>Фентанил</t>
  </si>
  <si>
    <t>Флуконазол</t>
  </si>
  <si>
    <t>таблетки, 5 мг, 10 шт. - упаковки ячейковые контурные (2)  - пачки картонные</t>
  </si>
  <si>
    <t>Хлорамфеникол</t>
  </si>
  <si>
    <t>Левомицетин</t>
  </si>
  <si>
    <t>Хлоропирамин</t>
  </si>
  <si>
    <t>Цефтазидим</t>
  </si>
  <si>
    <t>Цефтриаксон</t>
  </si>
  <si>
    <t>Ципрофлоксацин</t>
  </si>
  <si>
    <t>Эналаприл</t>
  </si>
  <si>
    <t>Натрия хлорид</t>
  </si>
  <si>
    <t>Азоксимера бромид</t>
  </si>
  <si>
    <t>Парацетамол</t>
  </si>
  <si>
    <t>Деферазирокс</t>
  </si>
  <si>
    <t>Тоцилизумаб</t>
  </si>
  <si>
    <t>Амброксол</t>
  </si>
  <si>
    <t>Дексаметазон</t>
  </si>
  <si>
    <t>Бифидобактерии бифидум</t>
  </si>
  <si>
    <t>Бифидумбактерин</t>
  </si>
  <si>
    <t>таблетки, 5 мг, 10 шт. - упаковки ячейковые контурные (3)  - пачки картонные</t>
  </si>
  <si>
    <t>ЛП-000467</t>
  </si>
  <si>
    <t>Дабигатрана этексилат</t>
  </si>
  <si>
    <t>ЛП-000474</t>
  </si>
  <si>
    <t>Метопролол</t>
  </si>
  <si>
    <t>Фуросемид</t>
  </si>
  <si>
    <t>Кетопрофен</t>
  </si>
  <si>
    <t>Панкреатин форте</t>
  </si>
  <si>
    <t>таблетки, 10 мг, 10 шт. - упаковки ячейковые контурные (2)  - пачки картонные</t>
  </si>
  <si>
    <t>таблетки, 20 мг, 10 шт. - упаковки ячейковые контурные (2)  - пачки картонные</t>
  </si>
  <si>
    <t>Натрия гидрокарбонат</t>
  </si>
  <si>
    <t>Теризидон</t>
  </si>
  <si>
    <t>4605258002309</t>
  </si>
  <si>
    <t>4605258002330</t>
  </si>
  <si>
    <t>4605258002354</t>
  </si>
  <si>
    <t>4605258002378</t>
  </si>
  <si>
    <t>4605258002392</t>
  </si>
  <si>
    <t>4605258002415</t>
  </si>
  <si>
    <t>Интерферон альфа-2b</t>
  </si>
  <si>
    <t>ЛП-000266</t>
  </si>
  <si>
    <t>4602676007053</t>
  </si>
  <si>
    <t>Дифенгидрамин</t>
  </si>
  <si>
    <t>таблетки, 10 мг, 10 шт. - упаковки ячейковые контурные (3)  - пачки картонные</t>
  </si>
  <si>
    <t>Имбиоглобулин</t>
  </si>
  <si>
    <t>4605021002895</t>
  </si>
  <si>
    <t>4605258002293</t>
  </si>
  <si>
    <t>4605258002347</t>
  </si>
  <si>
    <t>4605258002361</t>
  </si>
  <si>
    <t>4605258002385</t>
  </si>
  <si>
    <t>4605258002408</t>
  </si>
  <si>
    <t>Аминосалициловая кислота</t>
  </si>
  <si>
    <t>Леветирацетам</t>
  </si>
  <si>
    <t>Цетиризин</t>
  </si>
  <si>
    <t>раствор для инъекций, 20 мг/мл, 2 мл - ампулы (5)  - пачки картонные</t>
  </si>
  <si>
    <t>Цефтазидим-АКОС</t>
  </si>
  <si>
    <t>Адеметионин</t>
  </si>
  <si>
    <t>4605258002279</t>
  </si>
  <si>
    <t>Каптоприл</t>
  </si>
  <si>
    <t>Эноксапарин натрия</t>
  </si>
  <si>
    <t>Водорода пероксид</t>
  </si>
  <si>
    <t>Перекись водорода</t>
  </si>
  <si>
    <t>Этилметилгидроксипиридина сукцинат</t>
  </si>
  <si>
    <t>Лоратадин</t>
  </si>
  <si>
    <t>Пропранолол</t>
  </si>
  <si>
    <t>Анаприлин</t>
  </si>
  <si>
    <t>Индапамид</t>
  </si>
  <si>
    <t>Протионамид</t>
  </si>
  <si>
    <t>Зидовудин</t>
  </si>
  <si>
    <t>Ретровир</t>
  </si>
  <si>
    <t>4604060081199</t>
  </si>
  <si>
    <t>Маннитол</t>
  </si>
  <si>
    <t>Иммуноглобулиновый комплексный препарат для энтерального применения (КИП)</t>
  </si>
  <si>
    <t>4605021001461</t>
  </si>
  <si>
    <t>Морфин</t>
  </si>
  <si>
    <t>Димедрол</t>
  </si>
  <si>
    <t>4602824003098</t>
  </si>
  <si>
    <t>Экоклав</t>
  </si>
  <si>
    <t>Р N000296/01</t>
  </si>
  <si>
    <t>Реополиглюкин-40</t>
  </si>
  <si>
    <t>4605258004020</t>
  </si>
  <si>
    <t>4605258004044</t>
  </si>
  <si>
    <t>4605258004068</t>
  </si>
  <si>
    <t>4605258004082</t>
  </si>
  <si>
    <t>4605258004105</t>
  </si>
  <si>
    <t>4605258004129</t>
  </si>
  <si>
    <t>4602784003510</t>
  </si>
  <si>
    <t>Атропин</t>
  </si>
  <si>
    <t>Умифеновир</t>
  </si>
  <si>
    <t>Дидрогестерон</t>
  </si>
  <si>
    <t>Рокурония бромид</t>
  </si>
  <si>
    <t>Абатацепт</t>
  </si>
  <si>
    <t>Урсодезоксихолевая кислота</t>
  </si>
  <si>
    <t>Саксаглиптин</t>
  </si>
  <si>
    <t>Пирибедил</t>
  </si>
  <si>
    <t>Метформин Канон</t>
  </si>
  <si>
    <t>ЛП-001724</t>
  </si>
  <si>
    <t>Гадодиамид</t>
  </si>
  <si>
    <t>Циклосерин</t>
  </si>
  <si>
    <t xml:space="preserve">Вл.Вып.к.Перв.Уп.Втор.Уп.Пр.Дальхимфарм ОАО, Россия (2702010564); </t>
  </si>
  <si>
    <t>Месна</t>
  </si>
  <si>
    <t>раствор для инфузий, 2 мг/мл, 100 мл - флаконы (1)  - пачки картонные</t>
  </si>
  <si>
    <t>таблетки, 50 мг, 10 шт. - упаковки ячейковые контурные (3)  - пачки картонные</t>
  </si>
  <si>
    <t>4605258001937</t>
  </si>
  <si>
    <t>4605258001920</t>
  </si>
  <si>
    <t>4605258001968</t>
  </si>
  <si>
    <t>4605258001951</t>
  </si>
  <si>
    <t>Лактулоза</t>
  </si>
  <si>
    <t>J01MA02</t>
  </si>
  <si>
    <t>M01AE01</t>
  </si>
  <si>
    <t>C09AA01</t>
  </si>
  <si>
    <t>N02BE01</t>
  </si>
  <si>
    <t>капсулы, 10 мг, 10 шт. - упаковки ячейковые контурные (3)  - пачки картонные</t>
  </si>
  <si>
    <t>A10BA02</t>
  </si>
  <si>
    <t>J01FA09</t>
  </si>
  <si>
    <t>A11GA01</t>
  </si>
  <si>
    <t>R05CB06</t>
  </si>
  <si>
    <t>Сугаммадекс</t>
  </si>
  <si>
    <t>V03AB35</t>
  </si>
  <si>
    <t>Апиксабан</t>
  </si>
  <si>
    <t>B01AF02</t>
  </si>
  <si>
    <t>Вандетаниб</t>
  </si>
  <si>
    <t>Тикагрелор</t>
  </si>
  <si>
    <t>C01DA02</t>
  </si>
  <si>
    <t>4605258005102</t>
  </si>
  <si>
    <t>4605258005119</t>
  </si>
  <si>
    <t>A10BH03</t>
  </si>
  <si>
    <t>C09CA01</t>
  </si>
  <si>
    <t>A09AA02</t>
  </si>
  <si>
    <t>J01FA10</t>
  </si>
  <si>
    <t>L03AB05</t>
  </si>
  <si>
    <t>капсулы, 200 мг, 10 шт. - упаковки ячейковые контурные (1)  - пачки картонные</t>
  </si>
  <si>
    <t>J05AX13</t>
  </si>
  <si>
    <t>B01AC06</t>
  </si>
  <si>
    <t>N02BA01</t>
  </si>
  <si>
    <t>таблетки, 40 мг, 10 шт. - упаковки ячейковые контурные (5)  - пачки картонные</t>
  </si>
  <si>
    <t>C07AA05</t>
  </si>
  <si>
    <t>A03AD02</t>
  </si>
  <si>
    <t>R06AE07</t>
  </si>
  <si>
    <t>концентрат для приготовления раствора для инфузий, 6 мг/мл, 16.7 мл - флаконы (1)  - пачки картонные</t>
  </si>
  <si>
    <t>L01CD01</t>
  </si>
  <si>
    <t>концентрат для приготовления раствора для инфузий, 6 мг/мл, 5 мл - флаконы (1)  - пачки картонные</t>
  </si>
  <si>
    <t>C07AB07</t>
  </si>
  <si>
    <t>4605258005133</t>
  </si>
  <si>
    <t>4605258005157</t>
  </si>
  <si>
    <t>4605258005126</t>
  </si>
  <si>
    <t>L04AA24</t>
  </si>
  <si>
    <t>таблетки, 25 мг, 10 шт. - упаковки ячейковые контурные (4)  - пачки картонные</t>
  </si>
  <si>
    <t>C07AB02</t>
  </si>
  <si>
    <t>J04AD01</t>
  </si>
  <si>
    <t>C03BA11</t>
  </si>
  <si>
    <t>V03AB15</t>
  </si>
  <si>
    <t>C08CA01</t>
  </si>
  <si>
    <t>таблетки, 5 мг, 14 шт. - упаковки ячейковые контурные (1)  - пачки картонные</t>
  </si>
  <si>
    <t>R01AA07</t>
  </si>
  <si>
    <t>таблетки, 10 мг, 30 шт. - упаковки ячейковые контурные (1)  - пачки картонные</t>
  </si>
  <si>
    <t>C09AA04</t>
  </si>
  <si>
    <t>J01BA01</t>
  </si>
  <si>
    <t>Аллопуринол</t>
  </si>
  <si>
    <t>таблетки, 300 мг, 10 шт. - упаковки ячейковые контурные (3)  - пачки картонные</t>
  </si>
  <si>
    <t>M04AA01</t>
  </si>
  <si>
    <t>L03AX</t>
  </si>
  <si>
    <t>R06AX13</t>
  </si>
  <si>
    <t>B01AB05</t>
  </si>
  <si>
    <t>M01AB05</t>
  </si>
  <si>
    <t>J01MA12</t>
  </si>
  <si>
    <t>R06AA02</t>
  </si>
  <si>
    <t>M01AE03</t>
  </si>
  <si>
    <t>N01BA02</t>
  </si>
  <si>
    <t>B01AE07</t>
  </si>
  <si>
    <t>M02AA13</t>
  </si>
  <si>
    <t>N01BB02</t>
  </si>
  <si>
    <t>Левосимендан</t>
  </si>
  <si>
    <t>C01CX08</t>
  </si>
  <si>
    <t>V03AF01</t>
  </si>
  <si>
    <t>A16AA02</t>
  </si>
  <si>
    <t>Декстран [ср.мол.масса 35000-45000]</t>
  </si>
  <si>
    <t>B05AA05</t>
  </si>
  <si>
    <t>A06AD11</t>
  </si>
  <si>
    <t>N02AA01</t>
  </si>
  <si>
    <t>H02AB02</t>
  </si>
  <si>
    <t>таблетки, 50 мг, 10 шт. - упаковки ячейковые контурные (4)  - пачки картонные</t>
  </si>
  <si>
    <t>N02AB03</t>
  </si>
  <si>
    <t>капсулы, 250 мг, 10 шт. - упаковки ячейковые контурные (5)  - пачки картонные</t>
  </si>
  <si>
    <t>A05AA02</t>
  </si>
  <si>
    <t>таблетки покрытые пленочной оболочкой, 500 мг, 5 шт. - упаковки ячейковые контурные (2)  - пачки картонные</t>
  </si>
  <si>
    <t>J07CA06</t>
  </si>
  <si>
    <t>ЛСР-005121/08</t>
  </si>
  <si>
    <t>4640017590062</t>
  </si>
  <si>
    <t>Р N003074/01</t>
  </si>
  <si>
    <t>4602884007593</t>
  </si>
  <si>
    <t>J05AF01</t>
  </si>
  <si>
    <t>C09AA03</t>
  </si>
  <si>
    <t>D08AX01</t>
  </si>
  <si>
    <t>V08CA03</t>
  </si>
  <si>
    <t>N03AX14</t>
  </si>
  <si>
    <t>M03AC09</t>
  </si>
  <si>
    <t>J01XA01</t>
  </si>
  <si>
    <t>A10BB01</t>
  </si>
  <si>
    <t>C03CA01</t>
  </si>
  <si>
    <t>B05BA03</t>
  </si>
  <si>
    <t>A03A</t>
  </si>
  <si>
    <t>C09AA02</t>
  </si>
  <si>
    <t>V03AC03</t>
  </si>
  <si>
    <t>G03DB01</t>
  </si>
  <si>
    <t>J02AC01</t>
  </si>
  <si>
    <t>суппозитории вагинальные и ректальные, 6 мг, 5 шт. - упаковки ячейковые контурные (2)  - пачки картонные</t>
  </si>
  <si>
    <t>суппозитории вагинальные и ректальные, 12 мг, 5 шт. - упаковки ячейковые контурные (2)  - пачки картонные</t>
  </si>
  <si>
    <t>B01AC04</t>
  </si>
  <si>
    <t>A02BC01</t>
  </si>
  <si>
    <t>таблетки, 5 мг, 30 шт. - упаковки ячейковые контурные (4)  - пачки картонные</t>
  </si>
  <si>
    <t>ЛП-003742</t>
  </si>
  <si>
    <t>4607027769642</t>
  </si>
  <si>
    <t>капсулы, 200 мг, 10 шт. - упаковки ячейковые контурные (2)  - пачки картонные</t>
  </si>
  <si>
    <t>B05BC01</t>
  </si>
  <si>
    <t>N07XX</t>
  </si>
  <si>
    <t xml:space="preserve">Вл.Вып.к.Перв.Уп.Втор.Уп.Пр.ООО "НПО Петровакс Фарм", Россия (7702302492); </t>
  </si>
  <si>
    <t>Цинакальцет</t>
  </si>
  <si>
    <t>H05BX01</t>
  </si>
  <si>
    <t>N04BC08</t>
  </si>
  <si>
    <t>J01DH51</t>
  </si>
  <si>
    <t>J01DD04</t>
  </si>
  <si>
    <t>таблетки, 5 мг, 10 шт. - блистеры (3)  - пачки картонные</t>
  </si>
  <si>
    <t>таблетки, 10 мг, 10 шт. - блистеры (3)  - пачки картонные</t>
  </si>
  <si>
    <t>J06BA02</t>
  </si>
  <si>
    <t>лиофилизат для приготовления раствора для приема внутрь, 300 мг, 1 доза - флаконы (5)  - пачки картонные</t>
  </si>
  <si>
    <t>J06BA</t>
  </si>
  <si>
    <t>таблетки, 50 мг, 15 шт. - упаковки ячейковые контурные (2)  - пачки картонные</t>
  </si>
  <si>
    <t>J01CR02</t>
  </si>
  <si>
    <t>Атропина сульфат</t>
  </si>
  <si>
    <t>ЛСР-000277/10</t>
  </si>
  <si>
    <t>Клиндамицин</t>
  </si>
  <si>
    <t>5995327218199</t>
  </si>
  <si>
    <t>Макрогол</t>
  </si>
  <si>
    <t>Протамина сульфат</t>
  </si>
  <si>
    <t>4603905002177</t>
  </si>
  <si>
    <t>4603905003518</t>
  </si>
  <si>
    <t>Фактор свертывания крови IX</t>
  </si>
  <si>
    <t>4605258001890</t>
  </si>
  <si>
    <t>A11HA02</t>
  </si>
  <si>
    <t>Иммуноглобулин человека антирезус Rho[D]</t>
  </si>
  <si>
    <t>Леводопа+[Бенсеразид]</t>
  </si>
  <si>
    <t>4602824000387</t>
  </si>
  <si>
    <t xml:space="preserve">Вл.Вып.к.Перв.Уп.Втор.Уп.Пр.Общество с ограниченной ответственностью "ИСТ-ФАРМ" (ООО "ИСТ-ФАРМ"), Россия (2511087220); </t>
  </si>
  <si>
    <t>A05BA</t>
  </si>
  <si>
    <t>A07FA</t>
  </si>
  <si>
    <t>B05BB01</t>
  </si>
  <si>
    <t>V07AB</t>
  </si>
  <si>
    <t>Азатиоприн</t>
  </si>
  <si>
    <t>Глюкоза-Э</t>
  </si>
  <si>
    <t>Р N003088/01</t>
  </si>
  <si>
    <t>14605453002217</t>
  </si>
  <si>
    <t>4602824000066</t>
  </si>
  <si>
    <t>Циклофосфамид</t>
  </si>
  <si>
    <t>Циклофосфан</t>
  </si>
  <si>
    <t>Дарбэпоэтин альфа</t>
  </si>
  <si>
    <t>L04AX01</t>
  </si>
  <si>
    <t>суппозитории ректальные, 250 мг, 5 шт. - упаковки ячейковые контурные (2)  - пачки картонные</t>
  </si>
  <si>
    <t>суппозитории ректальные, 100 мг, 5 шт. - упаковки ячейковые контурные (2)  - пачки картонные</t>
  </si>
  <si>
    <t>L01AA01</t>
  </si>
  <si>
    <t>J01DD02</t>
  </si>
  <si>
    <t>D07AA03</t>
  </si>
  <si>
    <t>R02AA20</t>
  </si>
  <si>
    <t>таблетки, 10 мг, 14 шт. - упаковки ячейковые контурные (4)  - пачки картонные</t>
  </si>
  <si>
    <t>таблетки, 10 мг, 14 шт. - упаковки ячейковые контурные (8)  - пачки картонные</t>
  </si>
  <si>
    <t>таблетки, 40 мг, 14 шт. - упаковки ячейковые контурные (4)  - пачки картонные</t>
  </si>
  <si>
    <t>таблетки, 40 мг, 14 шт. - упаковки ячейковые контурные (8)  - пачки картонные</t>
  </si>
  <si>
    <t>D08AX06</t>
  </si>
  <si>
    <t>4607035392337</t>
  </si>
  <si>
    <t>4607035392320</t>
  </si>
  <si>
    <t>D01AE12</t>
  </si>
  <si>
    <t>C04AD03</t>
  </si>
  <si>
    <t>J04AB01</t>
  </si>
  <si>
    <t>таблетки, 10 мг, 50 шт. - упаковки ячейковые контурные (1)  - пачки картонные</t>
  </si>
  <si>
    <t>ЛП-004424</t>
  </si>
  <si>
    <t>4680020180812</t>
  </si>
  <si>
    <t>таблетки, 10 мг, 50 шт. - упаковки ячейковые контурные (2)  - пачки картонные</t>
  </si>
  <si>
    <t>4680020180829</t>
  </si>
  <si>
    <t>раствор для внутривенного и внутримышечного введения, 50 мг/мл, 2 мл - ампула (10)  - пачка картонная</t>
  </si>
  <si>
    <t xml:space="preserve">Вл.Вып.к.Перв.Уп.Втор.Уп.Пр.ПАО "Биосинтез", Россия (5834001025); </t>
  </si>
  <si>
    <t>раствор для инфузий, 150 мг/мл, 200 мл - бутылки (28)  - ящики картонные (для стационаров)</t>
  </si>
  <si>
    <t>Энзалутамид</t>
  </si>
  <si>
    <t>L02BB04</t>
  </si>
  <si>
    <t>раствор для внутривенного и внутримышечного введения, 10 мг/мл, 1 мл - ампулы (10)  /  / - пачки картонные</t>
  </si>
  <si>
    <t>B03XA02</t>
  </si>
  <si>
    <t>L04AC07</t>
  </si>
  <si>
    <t>концентрат для приготовления раствора для инфузий, 20 мг/мл, 20 мл - флаконы (1)  - пачки картонные</t>
  </si>
  <si>
    <t>раствор для инфузий, 50 мг/мл, 50 мл - флаконы (1)  /  / - пачки картонные</t>
  </si>
  <si>
    <t xml:space="preserve">Вл.Лаборатории Сервье, Франция (085 480 796 00151); Вып.к.Перв.Уп.Втор.Уп.Пр.ООО "СЕРВЬЕ РУС", Россия (5036050808); </t>
  </si>
  <si>
    <t>N04BA02</t>
  </si>
  <si>
    <t>таблетки, покрытые пленочной оболочкой, 60 мг, 10 шт. - упаковки ячейковые контурные (3)  - пачки картонные</t>
  </si>
  <si>
    <t>таблетки, покрытые пленочной оболочкой, 60 мг, 10 шт. - упаковки ячейковые контурные (6)  - пачки картонные</t>
  </si>
  <si>
    <t xml:space="preserve">Вл.Вып.к.Перв.Уп.Втор.Уп.Пр.ООО "Гематек", Россия (7714317800); </t>
  </si>
  <si>
    <t xml:space="preserve">Вл.Вып.к.Перв.Уп.Втор.Уп.Пр.Закрытое акционерное общество "Канонфарма продакшн" (ЗАО "Канонфарма продакшн"), Россия (5050026081); </t>
  </si>
  <si>
    <t>капсулы, 150 мг, 10 шт. - упаковки ячейковые контурные (3)  - пачки картонные</t>
  </si>
  <si>
    <t>Ципрофлоксацин Экоцифол</t>
  </si>
  <si>
    <t>таблетки, 5 мг, 14 шт. - контурная ячейковая упаковка (2)  - пачка картонная</t>
  </si>
  <si>
    <t>порошок для приготовления раствора для местного и наружного применения, 15 г - флаконы (1)  - пачки картонные</t>
  </si>
  <si>
    <t>N01BB09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</si>
  <si>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</si>
  <si>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</si>
  <si>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</si>
  <si>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Мацитентан</t>
  </si>
  <si>
    <t>C02KX04</t>
  </si>
  <si>
    <t>Рибоциклиб</t>
  </si>
  <si>
    <t xml:space="preserve">Вл.Вып.к.Перв.Уп.Втор.Уп.Пр.Акционерное общество "ВЕРТЕКС" (АО "ВЕРТЕКС"), Россия (7810180435);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</si>
  <si>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 (6345002063); </t>
  </si>
  <si>
    <t xml:space="preserve">Вл.Вып.к.Перв.Уп.Втор.Уп.Пр.Открытое акционерное общество "Фармстандарт-Лексредства" (ОАО "Фармстандарт-Лексредства"), Россия (4631002737); </t>
  </si>
  <si>
    <t>капсулы, 500 мг, 10 шт. - упаковки ячейковые контурные (3)  - пачки картонные</t>
  </si>
  <si>
    <t xml:space="preserve">Вл.Вып.к.Перв.Уп.Втор.Уп.Пр.Общество с ограниченной ответственностью "Тульская фармацевтическая фабрика" (ООО Тульская фармацевтическая фабрика), Россия (7105028574); </t>
  </si>
  <si>
    <t>ЛП-004930</t>
  </si>
  <si>
    <t xml:space="preserve">Вл.Вып.к.Перв.Уп.Втор.Уп.Пр.Закрытое акционерное общество "ФармФирма "Сотекс" (ЗАО "ФармФирма "Сотекс"), Россия (7715240941); </t>
  </si>
  <si>
    <t xml:space="preserve">Вл.Вып.к.Перв.Уп.Втор.Уп.Пр.АО "КРКА, д.д., Ново место", Словения (SI 82646716); </t>
  </si>
  <si>
    <t>D06BB03</t>
  </si>
  <si>
    <t xml:space="preserve">Вл.ООО "Джодас Экспоим", Россия (7723733387); Вып.к.Перв.Уп.Втор.Уп.Пр.Джодас Экспоим Пвт.Лтд, Индия (36AABCJ8653L1Z3); </t>
  </si>
  <si>
    <t xml:space="preserve">Вл.Вып.к.Перв.Уп.Втор.Уп.Пр.Общество с ограниченной ответственностью  "Фирн М" (ООО "Фирн М"), Россия (7751147024); </t>
  </si>
  <si>
    <t xml:space="preserve">Вл.Республиканское унитарное производственное предприятие "Белмедпрепараты" (РУП "Белмедпрепараты"), Республика Беларусь (100049731); Перв.Уп.Втор.Уп.Пр.Республиканское унитарное производственное предприятие "Белмедпрепараты" (РУП "Белмедпрепараты"), Республика Беларусь (100049731); Вып.к.Республиканское унитарное производственное предприятие "Белмедпрепараты" (РУП "Белмедпрепараты"), Республика Беларусь (100049731); </t>
  </si>
  <si>
    <t>раствор для инъекций, 50 мг/мл, 1 мл - ампулы (10)  - пачки картонные</t>
  </si>
  <si>
    <t xml:space="preserve">Вл.Хетеро Лабс Лимитед, Индия (000000000000); Вып.к.Перв.Уп.Втор.Уп.Пр.Общество с ограниченной ответственностью "МАКИЗ-ФАРМА" (ООО "МАКИЗ-ФАРМА"), Россия (7722767217); </t>
  </si>
  <si>
    <t xml:space="preserve">Вл.Вып.к.Перв.Уп.Втор.Уп.Пр.Федеральное государственное унитарное предприятие "МОСКОВСКИЙ ЭНДОКРИННЫЙ ЗАВОД" (ФГУП "МОСКОВСКИЙ ЭНДОКРИННЫЙ ЗАВОД"), Россия (7722059711); </t>
  </si>
  <si>
    <t>Нурофактор</t>
  </si>
  <si>
    <t>раствор для инъекций, 50 мг/мл, 1 мл - ампулы (10)  - коробки картонные</t>
  </si>
  <si>
    <t>раствор для внутривенного и внутримышечного введения, 10 мг/мл, 2 мл - ампулы (10)  - пачки картонные</t>
  </si>
  <si>
    <t>4602824023935</t>
  </si>
  <si>
    <t>таблетки, покрытые пленочной оболочкой, 500 мг, 10 шт. - упаковки ячейковые контурные (1)  - пачки картонные</t>
  </si>
  <si>
    <t>4602824023829</t>
  </si>
  <si>
    <t>таблетки, покрытые пленочной оболочкой, 850 мг, 10 шт. - упаковки ячейковые контурные (3)  - пачки картонные</t>
  </si>
  <si>
    <t>таблетки, покрытые пленочной оболочкой, 1000 мг, 10 шт. - упаковки ячейковые контурные (3)  - пачки картонные</t>
  </si>
  <si>
    <t>капсулы, 150 мг, 10 шт. - упаковки ячейковые контурные (6)  - пачки картонные</t>
  </si>
  <si>
    <t>Вакцина туляремийная живая</t>
  </si>
  <si>
    <t>J07AX</t>
  </si>
  <si>
    <t xml:space="preserve">Вл.Вып.к.Перв.Уп.Втор.Уп.Пр.Общество с ограниченной ответственностью "Гротекс" (ООО "Гротекс"), Россия (7814459396); </t>
  </si>
  <si>
    <t>Кетопрофен-АКОС</t>
  </si>
  <si>
    <t>Амлодипин-АКОС</t>
  </si>
  <si>
    <t>таблетки, 2.5 мг, 10 шт. - упаковки ячейковые контурные (3)  - пачки картонные</t>
  </si>
  <si>
    <t>таблетки, 10 мг, 10 шт. - контурная ячейковая упаковка (3)  - пачка картонная</t>
  </si>
  <si>
    <t>Цефтриаксон-АКОС</t>
  </si>
  <si>
    <t xml:space="preserve">Вл.Открытое акционерное общество "Ирбитский химико-фармацевтический завод" (ОАО "Ирбитский химфармзавод"), Россия (6611000252);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</si>
  <si>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раствор для внутривенного и внутримышечного введения, 50 мг/мл, 2 мл - ампулы (10)  - пачки картонные</t>
  </si>
  <si>
    <t>Анаприлин Реневал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</si>
  <si>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</si>
  <si>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</si>
  <si>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порошок для приготовления раствора для инфузий, 500 мг+500 мг, 20 мл - флаконы (1)  - пачки картонные</t>
  </si>
  <si>
    <t>таблетки, покрытые пленочной оболочкой, 250 мг, 10 шт. - блистер (1)  - пачка картонная</t>
  </si>
  <si>
    <t xml:space="preserve">Вл.Открытое акционерное общество "Авексима", Россия (7714856826); Вып.к.Перв.Уп.Втор.Уп.Пр.Открытое акционерное общество "Ирбитский химико-фармацевтический завод" (ОАО "Ирбитский химфармзавод"), Россия (6611000252); </t>
  </si>
  <si>
    <t>раствор для внутривенного и внутримышечного введения, 10 мг/мл, 2 мл - ампулы (10)  - коробки картонные</t>
  </si>
  <si>
    <t xml:space="preserve">Вл.Вып.к.Перв.Уп.Втор.Уп.Пр.Общество с ограниченной ответственностью "КРКА-РУС" (ООО "КРКА-РУС"), Россия (5017036276); 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</si>
  <si>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</si>
  <si>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>концентрат для приготовления раствора для инфузий, 1 мг/мл, 10 мл - ампулы (10)  - пачки картонные</t>
  </si>
  <si>
    <t>капсулы, 300 мг, 10 шт. - блистеры (3)  - пачки картонные</t>
  </si>
  <si>
    <t>Колекальциферол</t>
  </si>
  <si>
    <t>ДэТриФерол</t>
  </si>
  <si>
    <t>A11CC05</t>
  </si>
  <si>
    <t>капли для приема внутрь со вкусом аниса, 15000 МЕ/мл, 10 мл - флакон (1)  - пачка картонная</t>
  </si>
  <si>
    <t>капли для приема внутрь со вкусом аниса, 15000 МЕ/мл, 20 мл - флакон (1)  - пачка картонная</t>
  </si>
  <si>
    <t>капли для приема внутрь со вкусом аниса, 15000 МЕ/мл, 15 мл - флакон (1)  - пачка картонная</t>
  </si>
  <si>
    <t>капли для приема внутрь со вкусом банана, 15000 МЕ/мл, 20 мл - флакон (1)  - пачка картонная</t>
  </si>
  <si>
    <t>капли для приема внутрь со вкусом банана, 15000 МЕ/мл, 15 мл - флакон (1)  - пачка картонная</t>
  </si>
  <si>
    <t>капли для приема внутрь со вкусом банана, 15000 МЕ/мл, 10 мл - флакон (1)  - пачка картонная</t>
  </si>
  <si>
    <t>раствор для инъекций, 10000 анти-Xa МЕ/мл, 0.4 мл - шприц (10)  - пачка картонная</t>
  </si>
  <si>
    <t>раствор для инъекций, 5000 анти-Ха МЕ/0.5 мл, 0.5 мл - шприцы (2)  - контурные ячейковые упаковки (5) - пачки картонные</t>
  </si>
  <si>
    <t>раствор для инъекций, 7000 анти-Ха МЕ/0.7 мл, 0.7 мл - шприцы (2)  - контурные ячейковые упаковки (5) - пачки картонные</t>
  </si>
  <si>
    <t>раствор для инъекций, 8000 анти-Ха МЕ/0.8 мл, 0.8 мл - шприцы (2)  - контурные ячейковые упаковки (5) - пачки картонные</t>
  </si>
  <si>
    <t>Апалутамид</t>
  </si>
  <si>
    <t>L02BB05</t>
  </si>
  <si>
    <t>раствор для внутримышечного введения, 25 мг/мл, 3 мл - ампулы (10)  - пачки картонные</t>
  </si>
  <si>
    <t>раствор для внутримышечного введения, 25 мг/мл, 3 мл - ампулы (5)  - пачки картонные</t>
  </si>
  <si>
    <t>Клексан®</t>
  </si>
  <si>
    <t>капли назальные, 0.1%, 10 мл - флакон-капельницы (1)  - пачки картонные</t>
  </si>
  <si>
    <t>капли назальные, 0.05%, 10 мл - флакон-капельницы (1)  - пачки картонные</t>
  </si>
  <si>
    <t>ЛП-006890</t>
  </si>
  <si>
    <t>раствор для подкожного введения, 2 мг/мл, 1 мл - ампулы (10)  - коробки картонные</t>
  </si>
  <si>
    <t xml:space="preserve">Вл.Вып.к.Перв.Уп.Втор.Уп.Пр.ЗАО "Московская фармацевтическая фабрика", Россия (7711049567); </t>
  </si>
  <si>
    <t xml:space="preserve">Вл.Акционерное общество "Нижегородский химико-фармацевтический завод" (АО "Нижфарм"), Россия (5260900010); Вып.к.Перв.Уп.Втор.Уп.Пр.Общество с ограниченной ответственностью "Хемофарм" (ООО "Хемофарм"), Россия (4025075206); </t>
  </si>
  <si>
    <t>капли для приема внутрь со вкусом вишни, 15000 МЕ/мл, 20 мл - флакон (1)  - пачка картонная</t>
  </si>
  <si>
    <t>капли для приема внутрь со вкусом вишни, 15000 МЕ/мл, 15 мл - флакон (1)  - пачка картонная</t>
  </si>
  <si>
    <t>капли для приема внутрь со вкусом вишни, 15000 МЕ/мл, 10 мл - флакон (1)  - пачка картонная</t>
  </si>
  <si>
    <t>капли для приема внутрь со вкусом апельсина, 15000 МЕ/мл, 20 мл - флакон (1)  - пачка картонная</t>
  </si>
  <si>
    <t>капли для приема внутрь со вкусом апельсина, 15000 МЕ/мл, 15 мл - флакон (1)  - пачка картонная</t>
  </si>
  <si>
    <t>капли глазные, 1%, 5 мл - флакон-капельница (1)  - пачки картонные</t>
  </si>
  <si>
    <t xml:space="preserve">Вл.Вып.к.Перв.Уп.Втор.Уп.Пр.Акционерное общество "Алтайвитамины" (АО "Алтайвитамины"), Россия (2226002532); </t>
  </si>
  <si>
    <t>ЛП-№(000430)-(РГ-RU)</t>
  </si>
  <si>
    <t>Ленватиниб</t>
  </si>
  <si>
    <t>L01EX08</t>
  </si>
  <si>
    <t>капсулы, 4 мг, 10 шт. - упаковки ячейковые контурные (3)  - пачки картонные</t>
  </si>
  <si>
    <t>таблетки, покрытые пленочной оболочкой, 850 мг, 10 шт. - упаковки ячейковые контурные (6)  - пачки картонные</t>
  </si>
  <si>
    <t>раствор для инфузий, 100 мг/мл, 50 мл - флаконы (1)  - пачки картонные</t>
  </si>
  <si>
    <t xml:space="preserve">Вл.Октафарма Фармацевтика Продуктионсгес м.б.Х.,  Австрия (ATU142536); Вып.к.Перв.Уп.Пр.Октафарма, Франция (382814150); Втор.Уп.Октафарма Дессау ГмбХ, Германия (DE291189901); </t>
  </si>
  <si>
    <t xml:space="preserve">Вл.Вып.к.Перв.Уп.Пр.Октафарма Фармацевтика Продуктионсгес м.б.Х.,  Австрия (ATU142536); Втор.Уп.Октафарма Дессау ГмбХ, Германия (DE291189901); </t>
  </si>
  <si>
    <t>Ацетилсалициловая кислота Кардио</t>
  </si>
  <si>
    <t xml:space="preserve">Вл.Общество с ограниченной ответственностью "Треугольник" (ООО "Треугольник"), Россия (5404489989); 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</si>
  <si>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</si>
  <si>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S01FA01</t>
  </si>
  <si>
    <t>ЛП-006349</t>
  </si>
  <si>
    <t>ЛП-№(001096)-(РГ-RU)</t>
  </si>
  <si>
    <t>раствор для инфузий, 10%, 400 мл - бутылка (15)  - ящик картонный (для стационаров)</t>
  </si>
  <si>
    <t>Эниксум®</t>
  </si>
  <si>
    <t>таблетки, покрытые пленочной оболочкой, 10 мг, 10 шт. - упаковки ячейковые контурные (2)  - пачки картонные</t>
  </si>
  <si>
    <t>таблетки, покрытые пленочной оболочкой, 500 мг, 3 шт. - контурная ячейковая упаковка (1)  - пачка картонная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</si>
  <si>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</si>
  <si>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>ЛП-№(002178)-(РГ-RU)</t>
  </si>
  <si>
    <t xml:space="preserve">Вл.Вып.к.Перв.Уп.Втор.Уп.Пр.Хемофарм А.Д., Сербия (102037788); </t>
  </si>
  <si>
    <t>8600097300650</t>
  </si>
  <si>
    <t>ЛП-№(000992)-(РГ-RU)</t>
  </si>
  <si>
    <t>4601429004011</t>
  </si>
  <si>
    <t>таблетки, покрытые пленочной оболочкой, 5 мг, 10 шт. - упаковки ячейковые контурные (3)  - пачки картонные</t>
  </si>
  <si>
    <t>таблетки, покрытые пленочной оболочкой, 10 мг, 10 шт. - упаковки ячейковые контурные (3)  - пачки картонные</t>
  </si>
  <si>
    <t>таблетки, покрытые пленочной оболочкой, 2.5 мг, 10 шт. - упаковки ячейковые контурные (6)  - пачки картонные</t>
  </si>
  <si>
    <t>таблетки, покрытые пленочной оболочкой, 10 мг, 30 шт. - упаковки ячейковые контурные (1)  - пачки картонные</t>
  </si>
  <si>
    <t>таблетки, покрытые пленочной оболочкой, 500 мг, 10 шт. - контурная ячейковая упаковка (1)  - пачка картонная</t>
  </si>
  <si>
    <t>ЛП-№(003820)-(РГ-RU)</t>
  </si>
  <si>
    <t>ЛП-№(003571)-(РГ-RU)</t>
  </si>
  <si>
    <t>Лонекса® ПСК</t>
  </si>
  <si>
    <t>раствор для инъекций, 30 мкг, 0.3 мл - шприцы (1)  - пачки картонные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</si>
  <si>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</si>
  <si>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ЛП-№(005600)-(РГ-RU)</t>
  </si>
  <si>
    <t>4680068453589</t>
  </si>
  <si>
    <t>раствор для инъекций, 30 мкг, 0.3 мл - шприцы (1)  / в комплекте с салфетками спиртовыми - 1 шт. / - пачки картонные</t>
  </si>
  <si>
    <t>4680068453503</t>
  </si>
  <si>
    <t>гель для наружного применения, 5%, 100 г - тубы (1)  - пачки картонные</t>
  </si>
  <si>
    <t>R06AC03</t>
  </si>
  <si>
    <t>таблетки, покрытые пленочной оболочкой, 750 мг, 10 шт. - блистер (1)  - пачка картонная</t>
  </si>
  <si>
    <t>таблетки, покрытые пленочной оболочкой, 500 мг, 10 шт. - блистер (1)  - пачка картонная</t>
  </si>
  <si>
    <t>Дата вступления в силу</t>
  </si>
  <si>
    <t>Р N003983/01</t>
  </si>
  <si>
    <t>таблетки, 5 мг, 30 шт. - упаковки ячейковые контурные (1)  - пачки картонные</t>
  </si>
  <si>
    <t>Натрия гидрокарбонат-ЭСКОМ</t>
  </si>
  <si>
    <t>4605453000841</t>
  </si>
  <si>
    <t>4605453000834</t>
  </si>
  <si>
    <t>4605453000827</t>
  </si>
  <si>
    <t>концентрат для приготовления раствора для инфузий, 6 мг/мл, 43.3 мл - флаконы (1)  - пачки картонные</t>
  </si>
  <si>
    <t>концентрат для приготовления раствора для инфузий, 6 мг/мл, 50 мл - флаконы (1)  - пачки картонные</t>
  </si>
  <si>
    <t>4607006820128</t>
  </si>
  <si>
    <t>ЛП-000379</t>
  </si>
  <si>
    <t>4602824019617</t>
  </si>
  <si>
    <t>4602824019792</t>
  </si>
  <si>
    <t>4602824019808</t>
  </si>
  <si>
    <t>4602824017347</t>
  </si>
  <si>
    <t>Индапамид ретард</t>
  </si>
  <si>
    <t>4604060995090</t>
  </si>
  <si>
    <t>4606486015444</t>
  </si>
  <si>
    <t>4606486015468</t>
  </si>
  <si>
    <t>4603679003318</t>
  </si>
  <si>
    <t>ЛСР-004859/10</t>
  </si>
  <si>
    <t>4606486015499</t>
  </si>
  <si>
    <t>ЛП-000347</t>
  </si>
  <si>
    <t>4607116940242</t>
  </si>
  <si>
    <t>4607143560239</t>
  </si>
  <si>
    <t>ЛСР-005891/08</t>
  </si>
  <si>
    <t>4603276006835</t>
  </si>
  <si>
    <t>раствор для инъекций, 100 мг/мл, 2 мл - ампулы (10)  - пачки картонные</t>
  </si>
  <si>
    <t>4603905006649</t>
  </si>
  <si>
    <t>4603679001031</t>
  </si>
  <si>
    <t>раствор для местного применения, 25 г - флаконы с распылителем (1)  - пачки картонные</t>
  </si>
  <si>
    <t>4603905006137</t>
  </si>
  <si>
    <t>4603905006151</t>
  </si>
  <si>
    <t>4602824020606</t>
  </si>
  <si>
    <t>растворитель для приготовления лекарственных форм для инъекций, 0.9%, 5 мл - ампулы (10)  - пачки картонные</t>
  </si>
  <si>
    <t>4810133005720</t>
  </si>
  <si>
    <t>4607092930145</t>
  </si>
  <si>
    <t xml:space="preserve">Вл.Тева Фармацевтические Предприятия Лтд, Израиль (557410149); Вып.к.Перв.Уп.Втор.Уп.Пр.Плива Хрватска д.о.о., Республика Хорватия (44205501677); </t>
  </si>
  <si>
    <t>Факторы свертывания крови II, VII, IX и X в комбинации [Протромбиновый комплекс]</t>
  </si>
  <si>
    <t>B02BD01</t>
  </si>
  <si>
    <t>Омализумаб</t>
  </si>
  <si>
    <t>R03DX05</t>
  </si>
  <si>
    <t>раствор для приема внутрь и ингаляций, 7.5 мг/мл, 40 мл - флаконы (1)  / в комплекте с мерным стаканчиком или мерной ложкой / - пачки картонные</t>
  </si>
  <si>
    <t>L01XX05</t>
  </si>
  <si>
    <t>4605258005140</t>
  </si>
  <si>
    <t>капсулы, 150 мг, 10 шт. - блистеры (1)  - пачки картонные</t>
  </si>
  <si>
    <t>капсулы, 150 мг, 10 шт. - блистеры (3)  - пачки картонные</t>
  </si>
  <si>
    <t>капсулы, 250 мг, 10 шт. - блистеры (1)  - пачки картонные</t>
  </si>
  <si>
    <t>капсулы, 250 мг, 10 шт. - блистеры (3)  - пачки картонные</t>
  </si>
  <si>
    <t>капсулы, 300 мг, 10 шт. - блистеры (1)  - пачки картонные</t>
  </si>
  <si>
    <t>J01FF01</t>
  </si>
  <si>
    <t>J04AK03</t>
  </si>
  <si>
    <t>капсулы, 110 мг, 10 шт. - упаковки ячейковые контурные (3)  - пачки картонные</t>
  </si>
  <si>
    <t>капсулы, 110 мг, 10 шт. - упаковки ячейковые контурные (6)  - пачки картонные</t>
  </si>
  <si>
    <t>таблетки, 40 мг, 12 шт. - упаковки ячейковые контурные (4)  - пачки картонные</t>
  </si>
  <si>
    <t>4607100622406</t>
  </si>
  <si>
    <t>J06BB01</t>
  </si>
  <si>
    <t>раствор для инъекций, 50 мг/мл, 1 мл - ампулы (5)  - упаковки ячейковые контурные (2) - пачки картонные</t>
  </si>
  <si>
    <t>V03AB14</t>
  </si>
  <si>
    <t>драже, 50 мг, 200 шт. - банки (1)  - пачки картонные</t>
  </si>
  <si>
    <t>мазь для наружного применения, 5%, 10 г - тубы (1)  - пачки картонные</t>
  </si>
  <si>
    <t>4603679001291</t>
  </si>
  <si>
    <t>мазь для наружного применения, 5 мг/г, 10 г - тубы (1)  - пачки картонные</t>
  </si>
  <si>
    <t>порошок для приготовления суспензии для приема внутрь, 250 мг+62.5 мг|5 мл, 25 г - флакон (1)  / в комплекте с ложкой дозировочной 2-сторонней / - пачки картонные</t>
  </si>
  <si>
    <t>концентрат для приготовления раствора для инфузий, 20 мг/мл, 5 мл - ампулы (10)  - пачки картонные</t>
  </si>
  <si>
    <t>таблетки, 40 мг, 25 шт. - упаковки ячейковые контурные (2)  - пачки картонные</t>
  </si>
  <si>
    <t>C09AA</t>
  </si>
  <si>
    <t>4602884017189</t>
  </si>
  <si>
    <t>раствор для внутривенного и внутримышечного введения, 20 мг/мл, 1 мл - ампула (10)  - пачка картонная</t>
  </si>
  <si>
    <t>4680020230333</t>
  </si>
  <si>
    <t>4602884017172</t>
  </si>
  <si>
    <t>раствор для инфузий, 150 мг/мл, 200 мл - бутылки (1)  - пачки картонные</t>
  </si>
  <si>
    <t>4602884017141</t>
  </si>
  <si>
    <t>B01AC24</t>
  </si>
  <si>
    <t>раствор для инъекций, 1 мг/мл, 1 мл - ампулы (10)  - пачки картонные</t>
  </si>
  <si>
    <t>капли для приема внутрь, 10 мг/мл, 20 мл - флаконы (1)  - пачки картонные</t>
  </si>
  <si>
    <t>4602509019772</t>
  </si>
  <si>
    <t>4602509019789</t>
  </si>
  <si>
    <t>4602676007626</t>
  </si>
  <si>
    <t>раствор для инфузий, 10%, 500 мл - флаконы (10)  - коробки картонные</t>
  </si>
  <si>
    <t>4603905003310</t>
  </si>
  <si>
    <t>4603905002832</t>
  </si>
  <si>
    <t>Иммунин</t>
  </si>
  <si>
    <t>4602884014157</t>
  </si>
  <si>
    <t>4602884014171</t>
  </si>
  <si>
    <t>ЛП-001223</t>
  </si>
  <si>
    <t>Р N000771/01</t>
  </si>
  <si>
    <t>4607002030262</t>
  </si>
  <si>
    <t>ЛСР-007280/10</t>
  </si>
  <si>
    <t>таблетки, 10 мг, 15 шт. - упаковки ячейковые контурные (2)  - пачки картонные</t>
  </si>
  <si>
    <t>4604060995274</t>
  </si>
  <si>
    <t>4810201011561</t>
  </si>
  <si>
    <t>4810201011592</t>
  </si>
  <si>
    <t>H03CA</t>
  </si>
  <si>
    <t>раствор для инфузий, 10%, 400 мл - флакон (1)  - пачка картонная</t>
  </si>
  <si>
    <t>раствор для инфузий, 10%, 500 мл - флакон (1)  - пачка картонная</t>
  </si>
  <si>
    <t>A03BA01</t>
  </si>
  <si>
    <t>таблетки, 5 доз, 30 шт. - банки (1)  - пачки картонные</t>
  </si>
  <si>
    <t>Иммуноглобулин человека нормальный [IgG+IgM+IgA]</t>
  </si>
  <si>
    <t>4604060994321</t>
  </si>
  <si>
    <t>4610017500750</t>
  </si>
  <si>
    <t>4610017500743</t>
  </si>
  <si>
    <t>4610017500781</t>
  </si>
  <si>
    <t>раствор для внутривенного введения, 10 мг/мл, 5 мл - ампулы (10)  - пачки картонные</t>
  </si>
  <si>
    <t>ЛП-004366</t>
  </si>
  <si>
    <t>4604060005041</t>
  </si>
  <si>
    <t>4604060005089</t>
  </si>
  <si>
    <t>4604060005058</t>
  </si>
  <si>
    <t>4604060005096</t>
  </si>
  <si>
    <t>таблетки, 40 мг, 25 шт. - упаковки ячейковые контурные (4)  - пачки картонные</t>
  </si>
  <si>
    <t>4680020180843</t>
  </si>
  <si>
    <t>4680020180836</t>
  </si>
  <si>
    <t>раствор для внутримышечного введения, 25 мг/мл, 3 мл - ампулы (10)  - коробки картонные</t>
  </si>
  <si>
    <t>таблетки, 10 мг, 25 шт. - контурная ячейковая упаковка (2)  - пачка картонная</t>
  </si>
  <si>
    <t>ЛП-004380</t>
  </si>
  <si>
    <t>4810201016702</t>
  </si>
  <si>
    <t xml:space="preserve">Вл.Вып.к.Перв.Уп.Втор.Уп.Пр.Общество с ограниченной ответственностью "Нанолек" (ООО "Нанолек"), Россия (7701917006); </t>
  </si>
  <si>
    <t>4602824019785</t>
  </si>
  <si>
    <t>Канакинумаб</t>
  </si>
  <si>
    <t>L04AC08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</si>
  <si>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Россия; </t>
  </si>
  <si>
    <t>Карфилзомиб</t>
  </si>
  <si>
    <t>4604060006079</t>
  </si>
  <si>
    <t>таблетки, 40 мг, 25 шт. - контурная ячейковая упаковка (2)  - пачка картонная</t>
  </si>
  <si>
    <t>4604060006086</t>
  </si>
  <si>
    <t>B02BD04</t>
  </si>
  <si>
    <t>4604060006390</t>
  </si>
  <si>
    <t>4602884017288</t>
  </si>
  <si>
    <t>4602884017271</t>
  </si>
  <si>
    <t>4602884017264</t>
  </si>
  <si>
    <t>таблетки с пролонгированным высвобождением, покрытые пленочной оболочкой, 1.5 мг, 10 шт. - упаковки ячейковые контурные (6)  - пачки картонные</t>
  </si>
  <si>
    <t>таблетки с пролонгированным высвобождением, покрытые пленочной оболочкой, 1.5 мг, 10 шт. - упаковки ячейковые контурные (3)  - пачки картонные</t>
  </si>
  <si>
    <t xml:space="preserve">Вл.Вып.к.Перв.Уп.Втор.Уп.Пр.ООО "ПРАНАФАРМ", Россия (6316059876); </t>
  </si>
  <si>
    <t>таблетки, 10 мг, 10 шт. - контурная ячейковая  упаковка (3)  - пачка картонная</t>
  </si>
  <si>
    <t>таблетки, 5 мг, 10 шт. - контурная ячейковая упаковка (3)  - пачка картонная</t>
  </si>
  <si>
    <t>таблетки, 10 мг, 10 шт. - контурная ячейковая упаковка (1)  - пачка картонная</t>
  </si>
  <si>
    <t>4607116945759</t>
  </si>
  <si>
    <t>4607116945735</t>
  </si>
  <si>
    <t>Вакцина для профилактики дифтерии, столбняка, коклюша, полиомиелита и инфекций, вызываемых Haemophilus influenzae тип b</t>
  </si>
  <si>
    <t>таблетки, покрытые пленочной оболочкой, 2.5 мг, 10 шт. - упаковки ячейковые контурные (2)  - пачки картонные</t>
  </si>
  <si>
    <t>таблетки, покрытые пленочной оболочкой, 30 мг, 7 шт. - упаковки ячейковые контурные (4)  - пачки картонные</t>
  </si>
  <si>
    <t>раствор для приема внутрь и ингаляций, 7.5 мг/мл, 40 мл - флаконы (1)  / в комплекте с мерным стаканчиком или мерной ложечкой / - пачки картонные</t>
  </si>
  <si>
    <t>4603905014002</t>
  </si>
  <si>
    <t xml:space="preserve">Вл.Акционерное общество "АВВА РУС" (АО "АВВА РУС"), Россия (4347024686); Вып.к.Перв.Уп.Втор.Уп.Пр.Акционерное общество "АВВА РУС" (АО "АВВА РУС"), Россия (4347024686); </t>
  </si>
  <si>
    <t>4604060009438</t>
  </si>
  <si>
    <t>таблетки, покрытые пленочной оболочкой, 1000 мг, 30 шт. - банки (1)  - пачки картонные</t>
  </si>
  <si>
    <t xml:space="preserve">Вл.Вып.к.Перв.Уп.Втор.Уп.Пр.Акционерное общество "Фармпроект" (АО "Фармпроект"), Россия (7801153192); </t>
  </si>
  <si>
    <t xml:space="preserve">Вл.ЗАО "Фармацевтический завод ЭГИС", Венгрия (HU 10686506); Вып.к.Перв.Уп.Втор.Уп.Пр.ЗАО "Фармацевтический завод ЭГИС", Венгрия (HU 10686506); </t>
  </si>
  <si>
    <t>Индапамид-КРКА</t>
  </si>
  <si>
    <t xml:space="preserve">Вл.АО "Научно-производственный центр "ЭЛЬФА", Россия (7709203010); Вып.к.Перв.Уп.Втор.Уп.Пр.ООО "Рузфарма", Россия (5075017297); </t>
  </si>
  <si>
    <t>таблетки, покрытые пленочной оболочкой, 5 мг, 10 шт. - упаковки ячейковые контурные (6)  - пачки картонные</t>
  </si>
  <si>
    <t>таблетки, покрытые пленочной оболочкой, 5 мг, 10 шт. - упаковки ячейковые контурные (2)  - пачки картонные</t>
  </si>
  <si>
    <t>таблетки, покрытые пленочной оболочкой, 10 мг, 10 шт. - упаковки ячейковые контурные (1)  - пачки картонные</t>
  </si>
  <si>
    <t>капсулы, 35 мг+65 мг, 10 шт. - упаковки ячейковые контурные (5)  - пачки картонные</t>
  </si>
  <si>
    <t>раствор для инъекций, 1 мг/мл, 1 мл - ампулы (10)  - коробки картонные</t>
  </si>
  <si>
    <t>таблетки, покрытые пленочной оболочкой, 5 мг, 10 шт. - контурная ячейковая упаковка (3)  - пачка картонная</t>
  </si>
  <si>
    <t>Метформин-ВЕРТЕКС</t>
  </si>
  <si>
    <t>4670033320510</t>
  </si>
  <si>
    <t xml:space="preserve">Вл.Вып.к.Перв.Уп.Втор.Уп.Пр.Общество с ограниченной ответственностью "МОСФАРМ" (ООО "МОСФАРМ"), Россия (5042121905); </t>
  </si>
  <si>
    <t>4607008133684</t>
  </si>
  <si>
    <t>4607037191228</t>
  </si>
  <si>
    <t>ЛП-005463</t>
  </si>
  <si>
    <t>4602876006504</t>
  </si>
  <si>
    <t>4602876006511</t>
  </si>
  <si>
    <t>таблетки, покрытые пленочной оболочкой, 850 мг, 30 шт. - банки (1)  - пачки картонные</t>
  </si>
  <si>
    <t>4602876006528</t>
  </si>
  <si>
    <t>таблетки, покрытые пленочной оболочкой, 850 мг, 60 шт. - банки (1)  - пачки картонные</t>
  </si>
  <si>
    <t>4602876006535</t>
  </si>
  <si>
    <t>таблетки, покрытые пленочной оболочкой, 10 мг, 7 шт. - контурная ячейковая упаковка (4)  - пачка картонная</t>
  </si>
  <si>
    <t>таблетки с пролонгированным высвобождением, покрытые пленочной оболочкой, 100 мг, 10 шт. - упаковки ячейковые контурные (2)  - пачки картонные</t>
  </si>
  <si>
    <t>таблетки, 10 мг, 14 шт. - контурная ячейковая упаковка (2)  - пачка картонная</t>
  </si>
  <si>
    <t>Эврин</t>
  </si>
  <si>
    <t>ЛП-005724</t>
  </si>
  <si>
    <t>раствор для внутривенного и внутримышечного введения, 50 мг/мл, 2 мл - ампула (10)  / в комплекте со скарификатором ампульным / - пачка картонная</t>
  </si>
  <si>
    <t>4670028226490</t>
  </si>
  <si>
    <t>4670028226469</t>
  </si>
  <si>
    <t>таблетки, покрытые пленочной оболочкой, 10 мг, 14 шт. - упаковки ячейковые контурные (2)  - пачки картонные</t>
  </si>
  <si>
    <t xml:space="preserve">Вл.Вып.к.Перв.Уп.Втор.Уп.Пр.Акционерное общество "Усолье-Сибирский химико-фармацевтический завод" (АО "Усолье-Сибирский химфармзавод"), Россия (3819012188); </t>
  </si>
  <si>
    <t>A06AD65</t>
  </si>
  <si>
    <t>таблетки, покрытые пленочной оболочкой, 850 мг, 10 шт. - контурная ячейковая упаковка (3)  - пачка картонная</t>
  </si>
  <si>
    <t>4600488005342</t>
  </si>
  <si>
    <t>Осимертиниб</t>
  </si>
  <si>
    <t>таблетки, покрытые оболочкой, 200 мг, 10 шт. - упаковки ячейковые контурные (2)  - пачки картонные</t>
  </si>
  <si>
    <t xml:space="preserve">Вл.Открытое акционерное общество "Авексима", Россия (7714856826); Вып.к.Перв.Уп.Втор.Уп.Пр.Общество с ограниченной ответственностью  "Авексима Сибирь", Россия (4205051780); </t>
  </si>
  <si>
    <t>Бензиэль®</t>
  </si>
  <si>
    <t xml:space="preserve">Вл.Открытое акционерное общество "Борисовский завод медицинских препаратов" (ОАО "БЗМП"), Республика Беларусь (600125834); Вып.к.Перв.Уп.Втор.Уп.Пр.Открытое акционерное общество "Борисовский завод медицинских препаратов" (ОАО "БЗМП"), Республика Беларусь (600125834); </t>
  </si>
  <si>
    <t>Ропивабин®</t>
  </si>
  <si>
    <t>Вакцина для профилактики бруцеллеза</t>
  </si>
  <si>
    <t>Вакцина бруцеллезная живая</t>
  </si>
  <si>
    <t>J07AD</t>
  </si>
  <si>
    <t>Р N003612/01</t>
  </si>
  <si>
    <t>4606625000690</t>
  </si>
  <si>
    <t>4606625000683</t>
  </si>
  <si>
    <t>4602824020583</t>
  </si>
  <si>
    <t>раствор для внутривенного введения, 10 мг/мл, 5 мл - ампулы (5)  - пачки картонные</t>
  </si>
  <si>
    <t>Протамин</t>
  </si>
  <si>
    <t>раствор для инфузий, 20%, 400 мл - контейнеры с 1 портом (16)  - ящики картонные (для стационаров)</t>
  </si>
  <si>
    <t>раствор для инфузий, 20%, 200 мл - контейнеры с 1 портом (28)  - ящики картонные (для стационаров)</t>
  </si>
  <si>
    <t>раствор для инфузий, 20%, 400 мл - контейнеры с 2 портами (16)  - ящики картонные (для стационаров)</t>
  </si>
  <si>
    <t>раствор для инфузий, 20%, 200 мл - контейнеры с 2 портами (28)  - ящики картонные (для стационаров)</t>
  </si>
  <si>
    <t>раствор для инфузий, 10%, 400 мл - контейнеры с 2 портами (16)  - ящики картонные (для стационаров)</t>
  </si>
  <si>
    <t>раствор для инфузий, 10%, 400 мл - контейнеры с 1 портом (16)  - ящики картонные (для стационаров)</t>
  </si>
  <si>
    <t>раствор для инфузий, 20%, 400 мл - контейнеры с 2 портами (1)  - пакеты</t>
  </si>
  <si>
    <t>раствор для инфузий, 20%, 400 мл - контейнеры с 1 портом (1)  - пакеты</t>
  </si>
  <si>
    <t>раствор для инфузий, 20%, 200 мл - контейнеры с 2 портами (1)  - пакеты</t>
  </si>
  <si>
    <t>раствор для инфузий, 20%, 200 мл - контейнеры с 1 портом (1)  - пакеты</t>
  </si>
  <si>
    <t>раствор для инфузий, 10%, 400 мл - контейнеры с 2 портами (1)  - пакеты</t>
  </si>
  <si>
    <t>раствор для инфузий, 10%, 400 мл - контейнеры с 1 портом (1)  - пакеты</t>
  </si>
  <si>
    <t>раствор для инфузий, 10%, 500 мл - контейнеры с 2 портами (1)  - пакеты</t>
  </si>
  <si>
    <t>раствор для инфузий, 20%, 100 мл - контейнеры с 1 портом (1)  - пакеты</t>
  </si>
  <si>
    <t>раствор для инфузий, 20%, 100 мл - контейнеры с 2 портами (1)  - пакеты</t>
  </si>
  <si>
    <t>раствор для инфузий, 20%, 100 мл - контейнеры с 2 портами (1)  - ящики картонные (для стационаров)</t>
  </si>
  <si>
    <t>раствор для инфузий, 20%, 1000 мл - контейнеры с 1 портом (1)  - пакеты</t>
  </si>
  <si>
    <t>раствор для инфузий, 20%, 1000 мл - контейнеры с 2 портами (1)  - пакеты</t>
  </si>
  <si>
    <t>раствор для инфузий, 20%, 1000 мл - контейнеры с 2 портами (1)  - ящики картонные (для стационаров)</t>
  </si>
  <si>
    <t>раствор для инфузий, 20%, 500 мл - контейнеры с 2 портами (1)  - пакеты</t>
  </si>
  <si>
    <t>раствор для инфузий, 20%, 500 мл - контейнеры с 2 портами (1)  - ящики картонные (для стационаров)</t>
  </si>
  <si>
    <t>раствор для инфузий, 10%, 500 мл - контейнеры с 2 портами (1)  - ящики картонные (для стационаров)</t>
  </si>
  <si>
    <t>раствор для инфузий, 10%, 500 мл - контейнеры с 1 портом (1)  - ящики картонные (для стационаров)</t>
  </si>
  <si>
    <t>раствор для инфузий, 20%, 1000 мл - контейнеры с 1 портом (1)  - ящики картонные (для стационаров)</t>
  </si>
  <si>
    <t>раствор для инфузий, 20%, 500 мл - контейнеры с 1 портом (1)  - ящики картонные (для стационаров)</t>
  </si>
  <si>
    <t>раствор для инфузий, 20%, 500 мл - контейнеры с 1 портом (1)  - пакеты</t>
  </si>
  <si>
    <t>раствор для инфузий, 20%, 250 мл - контейнеры с 1 портом (1)  - ящики картонные (для стационаров)</t>
  </si>
  <si>
    <t>раствор для инфузий, 20%, 250 мл - контейнеры с 1 портом (1)  - пакеты</t>
  </si>
  <si>
    <t>раствор для инфузий, 20%, 100 мл - контейнеры с 1 портом (1)  - ящики картонные (для стационаров)</t>
  </si>
  <si>
    <t>таблетки с пролонгированным высвобождением, покрытые пленочной оболочкой, 850 мг, 60 шт. - банки (1)  - пачки картонные</t>
  </si>
  <si>
    <t>таблетки с пролонгированным высвобождением, покрытые пленочной оболочкой, 850 мг, 10 шт. - упаковки ячейковые контурные (6)  - пачки картонные</t>
  </si>
  <si>
    <t>таблетки с пролонгированным высвобождением, покрытые пленочной оболочкой, 1000 мг, 60 шт. - банки (1)  - пачки картонные</t>
  </si>
  <si>
    <t>таблетки с пролонгированным высвобождением, покрытые пленочной оболочкой, 1000 мг, 10 шт. - упаковки ячейковые контурные (6)  - пачки картонные</t>
  </si>
  <si>
    <t>таблетки с пролонгированным высвобождением, покрытые пленочной оболочкой, 1000 мг, 30 шт. - банки (1)  - пачки картонные</t>
  </si>
  <si>
    <t>таблетки с пролонгированным высвобождением, покрытые пленочной оболочкой, 1000 мг, 10 шт. - упаковки ячейковые контурные (3)  - пачки картонные</t>
  </si>
  <si>
    <t>4810133010991</t>
  </si>
  <si>
    <t>таблетки, покрытые пленочной оболочкой, 30 мг, 7 шт. - упаковки ячейковые контурные (2)  - пачки картонные</t>
  </si>
  <si>
    <t>таблетки, покрытые пленочной оболочкой, 30 мг, 28 шт. - банки (1)  - пачки картонные</t>
  </si>
  <si>
    <t>капли назальные, 0.05%, 10 мл - флакон-капельница (1)  - пачка картонная</t>
  </si>
  <si>
    <t>УРСОМАКС</t>
  </si>
  <si>
    <t>ЛП-005963</t>
  </si>
  <si>
    <t>4603276010993</t>
  </si>
  <si>
    <t>таблетки, 500 мг, 10 шт. - контурная ячейковая упаковка (1)  - пачка картонная</t>
  </si>
  <si>
    <t>таблетки, покрытые пленочной оболочкой, 5 мг, 30 шт. - банка (1)  - пачка картонная</t>
  </si>
  <si>
    <t>Клиндамицин Дж</t>
  </si>
  <si>
    <t>ЛП-006061</t>
  </si>
  <si>
    <t>8906055584378</t>
  </si>
  <si>
    <t>8906055584361</t>
  </si>
  <si>
    <t>Полиоксидоний®</t>
  </si>
  <si>
    <t>таблетки, покрытые пленочной оболочкой, 100 мг, 30 шт. - банка (1)  - пачка картонная</t>
  </si>
  <si>
    <t>таблетки, покрытые пленочной оболочкой, 500 мг, 10 шт. - банка (1)  - пачка картонная</t>
  </si>
  <si>
    <t xml:space="preserve">Вл.Вып.к.Перв.Уп.Втор.Уп.Пр.Общество с ограниченной ответственностью "ФармКонцепт" (ООО "ФармКонцепт"), Россия (6949005941); </t>
  </si>
  <si>
    <t>ЛП-006103</t>
  </si>
  <si>
    <t xml:space="preserve">Вл.АО "Научно-производственный центр "ЭЛЬФА", Россия (7709203010); Вып.к.Перв.Уп.Втор.Уп.Пр.Индус Фарма Пвт.Лтд, Индия (AAACI1456P); </t>
  </si>
  <si>
    <t>таблетки кишечнорастворимые, покрытые пленочной оболочкой, 10 шт. - упаковки ячейковые контурные (6)  - пачки картонные</t>
  </si>
  <si>
    <t>таблетки кишечнорастворимые, покрытые пленочной оболочкой, 10 шт. - упаковки ячейковые контурные (2)  - пачки картонные</t>
  </si>
  <si>
    <t>таблетки, покрытые пленочной оболочкой, 2.5 мг, 10 шт. - контурная ячейковая упаковка (3)  - пачка картонная</t>
  </si>
  <si>
    <t>раствор для приема внутрь, 25 мг/мл, 100 мл - флаконы (1)  / в комплекте с мерным стаканчиком или мерной ложкой / - пачки картонные</t>
  </si>
  <si>
    <t>раствор для приема внутрь, 25 мг/мл, 50 мл - флаконы (1)  / в комплекте с мерным стаканчиком или мерной ложкой / - пачки картонные</t>
  </si>
  <si>
    <t>Парацетамол-АКОС</t>
  </si>
  <si>
    <t>таблетки, покрытые пленочной оболочкой, 500 мг, 5 шт. - упаковки ячейковые контурные (2)  - пачки картонные</t>
  </si>
  <si>
    <t>4607100623120</t>
  </si>
  <si>
    <t>4605964007605</t>
  </si>
  <si>
    <t>4605964007780</t>
  </si>
  <si>
    <t>4605964007643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</si>
  <si>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Россия; </t>
  </si>
  <si>
    <t>раствор для инъекций, 7.5 мг/мл, 10 мл - ампула (5)  - пачка картонная</t>
  </si>
  <si>
    <t>таблетки, 10 мг, 30 шт. - банка (1)  - пачка картонная</t>
  </si>
  <si>
    <t>таблетки, 10 мг, 10 шт. - банка (1)  - пачка картонная</t>
  </si>
  <si>
    <t>4810133010977</t>
  </si>
  <si>
    <t xml:space="preserve">Вл.Перв.Уп.Пр.Санофи Пастер С.А., Франция (FR54349505370); Вып.к.Втор.Уп.Общество с ограниченной ответственностью "Нанолек" (ООО "Нанолек"), Россия (7701917006); </t>
  </si>
  <si>
    <t xml:space="preserve">Вл.Акционерное общество "АЛСИ Фарма" (АО "АЛСИ Фарма"), Россия (7701162179); Вып.к.Перв.Уп.Втор.Уп.Пр.Акционерное общество "АЛСИ Фарма" (АО "АЛСИ Фарма"), Россия (7701162179); </t>
  </si>
  <si>
    <t>раствор для инфузий, 10%, 400 мл - контейнер (22)  / с 1 портом / - ящик картонный (для стационаров)</t>
  </si>
  <si>
    <t>4605258010465</t>
  </si>
  <si>
    <t>раствор для инфузий, 10%, 400 мл - контейнер (22)  / с 2 портами / - ящик картонный (для стационаров)</t>
  </si>
  <si>
    <t>4605258010472</t>
  </si>
  <si>
    <t>раствор для инфузий, 10%, 500 мл - контейнер (12)  / с 1 портом / - ящик картонный (для стационаров)</t>
  </si>
  <si>
    <t>4605258010489</t>
  </si>
  <si>
    <t>раствор для инфузий, 10%, 500 мл - контейнер (12)  / с 2 портами / - ящик картонный (для стационаров)</t>
  </si>
  <si>
    <t>4605258010496</t>
  </si>
  <si>
    <t>раствор для инфузий, 10%, 500 мл - контейнер (18)  / с 1 портом / - ящик картонный (для стационаров)</t>
  </si>
  <si>
    <t>4605258010502</t>
  </si>
  <si>
    <t>раствор для инфузий, 10%, 500 мл - контейнер (18)  / с 2 портами / - ящик картонный (для стационаров)</t>
  </si>
  <si>
    <t>4605258010519</t>
  </si>
  <si>
    <t>4605258010526</t>
  </si>
  <si>
    <t>раствор для инфузий, 20%, 50 мл - контейнер (48)  / с 1 портом / - ящик картонный (для стационаров)</t>
  </si>
  <si>
    <t>4605258010601</t>
  </si>
  <si>
    <t>раствор для инфузий, 20%, 50 мл - контейнер (50)  / с 1 портом / - ящик картонный (для стационаров)</t>
  </si>
  <si>
    <t>4605258010625</t>
  </si>
  <si>
    <t>раствор для инфузий, 20%, 50 мл - контейнер (50)  / с 2 портами / - ящик картонный (для стационаров)</t>
  </si>
  <si>
    <t>4605258010632</t>
  </si>
  <si>
    <t>раствор для инфузий, 20%, 50 мл - контейнер (90)  / с 1 портом / - ящик картонный (для стационаров)</t>
  </si>
  <si>
    <t>4605258010649</t>
  </si>
  <si>
    <t>раствор для инфузий, 20%, 100 мл - контейнер (44)  / с 1 портом / - ящик картонный (для стационаров)</t>
  </si>
  <si>
    <t>4605258010663</t>
  </si>
  <si>
    <t>раствор для инфузий, 20%, 100 мл - контейнер (44)  / с 2 портами / - ящик картонный (для стационаров)</t>
  </si>
  <si>
    <t>4605258010670</t>
  </si>
  <si>
    <t>раствор для инфузий, 20%, 100 мл - контейнер (35)  / с 1 портом / - ящик картонный (для стационаров)</t>
  </si>
  <si>
    <t>4605258010687</t>
  </si>
  <si>
    <t>раствор для инфузий, 20%, 100 мл - контейнер (35)  / с 2 портами / - ящик картонный (для стационаров)</t>
  </si>
  <si>
    <t>4605258010694</t>
  </si>
  <si>
    <t>раствор для инфузий, 20%, 100 мл - контейнер (68)  / с 1 портом / - ящик картонный (для стационаров)</t>
  </si>
  <si>
    <t>4605258010700</t>
  </si>
  <si>
    <t>раствор для инфузий, 20%, 200 мл - контейнер (40)  / с 1 портом / - ящик картонный (для стационаров)</t>
  </si>
  <si>
    <t>4605258010748</t>
  </si>
  <si>
    <t>раствор для инфузий, 20%, 250 мл - контейнер (24)  / с 1 портом / - ящик картонный (для стационаров)</t>
  </si>
  <si>
    <t>4605258010762</t>
  </si>
  <si>
    <t>раствор для инфузий, 20%, 250 мл - контейнер (24)  / с 2 портами / - ящик картонный (для стационаров)</t>
  </si>
  <si>
    <t>4605258010779</t>
  </si>
  <si>
    <t>раствор для инфузий, 20%, 250 мл - контейнер (28)  / с 1 портом / - ящик картонный (для стационаров)</t>
  </si>
  <si>
    <t>4605258010786</t>
  </si>
  <si>
    <t>раствор для инфузий, 20%, 250 мл - контейнер (28)  / с 2 портами / - ящик картонный (для стационаров)</t>
  </si>
  <si>
    <t>4605258010793</t>
  </si>
  <si>
    <t>раствор для инфузий, 20%, 250 мл - контейнер (34)  / с 1 портом / - ящик картонный (для стационаров)</t>
  </si>
  <si>
    <t>4605258010809</t>
  </si>
  <si>
    <t>раствор для инфузий, 20%, 250 мл - контейнер (36)  / с 1 портом / - ящик картонный (для стационаров)</t>
  </si>
  <si>
    <t>4605258010823</t>
  </si>
  <si>
    <t>раствор для инфузий, 20%, 250 мл - контейнер (36)  / с 2 портами / - ящик картонный (для стационаров)</t>
  </si>
  <si>
    <t>4605258010830</t>
  </si>
  <si>
    <t>раствор для инфузий, 20%, 400 мл - контейнер (22)  / с 1 портом / - ящик картонный (для стационаров)</t>
  </si>
  <si>
    <t>4605258010861</t>
  </si>
  <si>
    <t>раствор для инфузий, 20%, 500 мл - контейнер (12)  / с 1 портом / - ящик картонный (для стационаров)</t>
  </si>
  <si>
    <t>4605258010885</t>
  </si>
  <si>
    <t>раствор для инфузий, 20%, 500 мл - контейнер (12)  / с 2 портами / - ящик картонный (для стационаров)</t>
  </si>
  <si>
    <t>4605258010892</t>
  </si>
  <si>
    <t>раствор для инфузий, 20%, 500 мл - контейнер (18)  / с 1 портом / - ящик картонный (для стационаров)</t>
  </si>
  <si>
    <t>4605258010908</t>
  </si>
  <si>
    <t>раствор для инфузий, 20%, 500 мл - контейнер (18)  / с 2 портами / - ящик картонный (для стационаров)</t>
  </si>
  <si>
    <t>4605258010915</t>
  </si>
  <si>
    <t>4605258010922</t>
  </si>
  <si>
    <t>раствор для инфузий, 20%, 1000 мл - контейнер (6)  / с 1 портом / - ящик картонный (для стационаров)</t>
  </si>
  <si>
    <t>4605258010946</t>
  </si>
  <si>
    <t>раствор для инфузий, 20%, 1000 мл - контейнер (6)  / с 2 портами / - ящик картонный (для стационаров)</t>
  </si>
  <si>
    <t>4605258010953</t>
  </si>
  <si>
    <t>4605258010960</t>
  </si>
  <si>
    <t>раствор для инфузий, 20%, 1000 мл - контейнер (12)  / с 1 портом / - ящик картонный (для стационаров)</t>
  </si>
  <si>
    <t>4605258010984</t>
  </si>
  <si>
    <t>раствор для инфузий, 20%, 1000 мл - контейнер (12)  / с 2 портами / - ящик картонный (для стационаров)</t>
  </si>
  <si>
    <t>4605258010991</t>
  </si>
  <si>
    <t>ОКТАПЛЕКС®</t>
  </si>
  <si>
    <t>раствор для инфузий, 10%, 500 мл - бутылка стеклянная (15)  - коробки картонные (для стационаров)</t>
  </si>
  <si>
    <t>4605453008441</t>
  </si>
  <si>
    <t>раствор для инфузий, 10%, 400 мл - бутылка стеклянная (15)  - коробки картонные (для стационаров)</t>
  </si>
  <si>
    <t>4605453007840</t>
  </si>
  <si>
    <t>4602824020477</t>
  </si>
  <si>
    <t>концентрат для приготовления раствора для инфузий, 20 мг/мл, 5 мл - ампулы (10)  - коробки картонные</t>
  </si>
  <si>
    <t>4602824024987</t>
  </si>
  <si>
    <t>4606486039068</t>
  </si>
  <si>
    <t>раствор для инфузий, 5%, 200 мл - бутылка (28)  - коробка картонная (для стационаров)</t>
  </si>
  <si>
    <t>раствор для инфузий, 5%, 400 мл - бутылка (18)  - коробка картонная (для стационаров)</t>
  </si>
  <si>
    <t>раствор для инфузий, 10%, 500 мл - бутылка стеклянная (1)  - пачка картонная</t>
  </si>
  <si>
    <t>4605453008496</t>
  </si>
  <si>
    <t>раствор для инфузий, 10%, 400 мл - бутылка стеклянная (1)  - пачка картонная</t>
  </si>
  <si>
    <t>4605453008502</t>
  </si>
  <si>
    <t>раствор для инфузий, 5%, 100 мл - бутылка (40)  - коробка картонная (для стационаров)</t>
  </si>
  <si>
    <t>4605453013698</t>
  </si>
  <si>
    <t>раствор для инфузий, 5%, 200 мл - бутылка (32)  - коробка картонная (для стационаров)</t>
  </si>
  <si>
    <t>4605453013704</t>
  </si>
  <si>
    <t>4605453013711</t>
  </si>
  <si>
    <t>Фавипиравир</t>
  </si>
  <si>
    <t>J05AX27</t>
  </si>
  <si>
    <t>раствор для инфузий, 10%, 500 мл - бутылка (25)  - коробка картонная (для стационаров)</t>
  </si>
  <si>
    <t>4605453012585</t>
  </si>
  <si>
    <t>4606486039075</t>
  </si>
  <si>
    <t>раствор для внутривенного и внутримышечного введения, 50 мг/мл, 2 мл - ампулы (10)  - коробки картонные</t>
  </si>
  <si>
    <t>таблетки, покрытые пленочной оболочкой, 60 мг, 28 шт. - банки (1)  - пачки картонные</t>
  </si>
  <si>
    <t>раствор для инфузий, 5%, 400 мл - бутылка стеклянная (15)  - коробка картонная (для стационаров)</t>
  </si>
  <si>
    <t>4605453007888</t>
  </si>
  <si>
    <t>раствор для инфузий, 5%, 200 мл - бутылка стеклянная (28)  - коробка картонная (для стационаров)</t>
  </si>
  <si>
    <t>4605453007871</t>
  </si>
  <si>
    <t>раствор для инфузий, 5%, 100 мл - бутылка стеклянная (28)  - коробка картонная (для стационаров)</t>
  </si>
  <si>
    <t>4605453007864</t>
  </si>
  <si>
    <t>Генолар®</t>
  </si>
  <si>
    <t>таблетки, 850 мг, 10 шт. - упаковки ячейковые контурные (6)  - пачки картонные</t>
  </si>
  <si>
    <t>таблетки, покрытые оболочкой, 200 мг, 10 шт. - упаковки ячейковые контурные (1)  - пачки картонные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</si>
  <si>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"Озон" (ООО "Озон"), Россия; </t>
  </si>
  <si>
    <t>таблетки, 30 мг, 10 шт. - контурная ячейковая упаковка (3)  - пачка картонная</t>
  </si>
  <si>
    <t>таблетки, 30 мг, 30 шт. - банка (1)  - пачка картонная</t>
  </si>
  <si>
    <t>раствор для инфузий, 10%, 400 мл - бутылка (25)  - коробка картонная (для стационаров)</t>
  </si>
  <si>
    <t>4605453014084</t>
  </si>
  <si>
    <t>J05AX19</t>
  </si>
  <si>
    <t>таблетки, покрытые пленочной оболочкой, 125 мг, 3 шт. - контурная ячейковая упаковка (1)  - пачка картонная</t>
  </si>
  <si>
    <t>таблетки, покрытые пленочной оболочкой, 125 мг, 3 шт. - контурная ячейковая упаковка (2)  - пачка картонная</t>
  </si>
  <si>
    <t>таблетки, покрытые пленочной оболочкой, 125 мг, 6 шт. - контурная ячейковая упаковка (1)  - пачка картонная</t>
  </si>
  <si>
    <t>таблетки, покрытые пленочной оболочкой, 125 мг, 10 шт. - контурная ячейковая упаковка (1)  - пачка картонная</t>
  </si>
  <si>
    <t>таблетки, покрытые пленочной оболочкой, 125 мг, 10 шт. - банка (1)  - пачка картонная</t>
  </si>
  <si>
    <t>ПАРАЦЕТАМОЛ</t>
  </si>
  <si>
    <t>4602824025151</t>
  </si>
  <si>
    <t>4602824025144</t>
  </si>
  <si>
    <t>таблетки, 200 мг+50 мг, 10 шт. - упаковки ячейковые контурные (10)  - пачки картонные</t>
  </si>
  <si>
    <t>4606486032441</t>
  </si>
  <si>
    <t>таблетки, покрытые пленочной оболочкой, 90 мг, 28 шт. - банки (1)  - пачки картонные</t>
  </si>
  <si>
    <t>раствор для наружного применения спиртовой, 2%, 40 мл - флаконы (1)  - пачки картонные</t>
  </si>
  <si>
    <t>раствор для наружного применения спиртовой, 1%, 40 мл - флаконы (1)  - пачки картонные</t>
  </si>
  <si>
    <t xml:space="preserve">Вл.Общество с ограниченной ответственностью "Кронофарм" (ООО "Кронофарм"), Россия (9718136460); Вып.к.Перв.Уп.Втор.Уп.Пр.Общество с ограниченной ответственностью Фирма "ФЕРМЕНТ" (ООО Фирма "ФЕРМЕНТ"), Россия (7734116347); </t>
  </si>
  <si>
    <t>4602689001512</t>
  </si>
  <si>
    <t xml:space="preserve">Вл.Общество с ограниченной ответственностью "Исследовательский Институт Химического Разнообразия" (ООО "ИИХР"), Россия (5047247179); Вып.к.Перв.Уп.Втор.Уп.Пр.Общество с ограниченной ответственностью "Исследовательский Институт Химического Разнообразия" (ООО "ИИХР"), Россия (5047247179); </t>
  </si>
  <si>
    <t>Метформин-АЛСИ</t>
  </si>
  <si>
    <t>ЛП-006773</t>
  </si>
  <si>
    <t>4607011636325</t>
  </si>
  <si>
    <t>АЗИТРОМИЦИН</t>
  </si>
  <si>
    <t xml:space="preserve">Вл.Общество с ограниченной ответственностью "Велтрэйд" (ООО "Велтрэйд"), Россия (7734513168); Вып.к.Перв.Уп.Втор.Уп.Пр.Общество с ограниченной ответственностью "Велфарм" (ООО "Велфарм"), Россия (7733691513); </t>
  </si>
  <si>
    <t>Парацетамол Б. Браун</t>
  </si>
  <si>
    <t>таблетки, покрытые пленочной оболочкой, 60 мг, 14 шт. - упаковки ячейковые контурные (2)  - пачки картонные</t>
  </si>
  <si>
    <t>таблетки, покрытые пленочной оболочкой, 90 мг, 14 шт. - упаковки ячейковые контурные (2)  - пачки картонные</t>
  </si>
  <si>
    <t>4602824025502</t>
  </si>
  <si>
    <t>ПАНКРЕАТИН-БВ</t>
  </si>
  <si>
    <t>таблетки кишечнорастворимые, покрытые пленочной оболочкой, 3500 ЕД, 10 шт. - контурная ячейковая упаковка (2)  - пачка картонная</t>
  </si>
  <si>
    <t>таблетки кишечнорастворимые, покрытые пленочной оболочкой, 3500 ЕД, 10 шт. - контурная ячейковая упаковка (6)  - пачка картонная</t>
  </si>
  <si>
    <t>таблетки кишечнорастворимые, покрытые пленочной оболочкой, 3500 ЕД, 10 шт. - контурная ячейковая упаковка (8)  - пачка картонная</t>
  </si>
  <si>
    <t>таблетки кишечнорастворимые, покрытые пленочной оболочкой, 3500 ЕД, 20 шт. - банка (1)  - пачка картонная</t>
  </si>
  <si>
    <t>таблетки кишечнорастворимые, покрытые пленочной оболочкой, 3500 ЕД, 60 шт. - банка (1)  - пачка картонная</t>
  </si>
  <si>
    <t>таблетки кишечнорастворимые, покрытые пленочной оболочкой, 3500 ЕД, 80 шт. - банка (1)  - пачка картонная</t>
  </si>
  <si>
    <t>4603905016709</t>
  </si>
  <si>
    <t>раствор для внутривенного введения, 10 мг/мл, 10 мл - флаконы (10)  - пачки картонные</t>
  </si>
  <si>
    <t>раствор для внутривенного введения, 10 мг/мл, 10 мл - флаконы (5)  - пачки картонные</t>
  </si>
  <si>
    <t>раствор для инфузий, 10%, 400 мл - бутылки для крови и кровезаменителей (15)  - коробка картонная (для стационаров)</t>
  </si>
  <si>
    <t>раствор для инфузий, 5%, 400 мл - бутылки (1)  - коробка картонная (для стационаров)</t>
  </si>
  <si>
    <t>раствор для инфузий, 5%, 200 мл - бутылки (1)  - коробка картонная (для стационаров)</t>
  </si>
  <si>
    <t>раствор для инфузий, 5%, 100 мл - бутылки (1)  - коробка картонная (для стационаров)</t>
  </si>
  <si>
    <t>4602824025670</t>
  </si>
  <si>
    <t>Метопролол Реневал</t>
  </si>
  <si>
    <t>таблетки, покрытые пленочной оболочкой, 2.5 мг, 10 шт. - контурная ячейковая упаковка (4)  - пачка картонная</t>
  </si>
  <si>
    <t>таблетки, покрытые пленочной оболочкой, 2.5 мг, 10 шт. - контурная ячейковая упаковка (5)  - пачка картонная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</si>
  <si>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(ампулы) 5 мл -5 шт. / - пачки картонные</t>
  </si>
  <si>
    <t>раствор для инъекций, 0.4 мг/мл, 1 мл - ампулы (10)  - пачки  картонные</t>
  </si>
  <si>
    <t>КОВИДОЛЕК</t>
  </si>
  <si>
    <t>таблетки, покрытые пленочной оболочкой, 200 мг, 40 шт. - банки (1)  - пачки картонные</t>
  </si>
  <si>
    <t>4640017591557</t>
  </si>
  <si>
    <t>раствор для инъекций, 4000 анти-Ха МЕ/0.4 мл, 0.4 мл - шприц (9)  - пачка  картонная</t>
  </si>
  <si>
    <t>ДОВЕРИН®</t>
  </si>
  <si>
    <t>4680020233761</t>
  </si>
  <si>
    <t>капсулы, 250 мг, 10 шт. - блистер (5)  - пачка картонная</t>
  </si>
  <si>
    <t>капсулы, 250 мг, 10 шт. - блистер (1)  - пачка картонная</t>
  </si>
  <si>
    <t>4680020233778</t>
  </si>
  <si>
    <t>таблетки, покрытые пленочной оболочкой, 40 мг, 30 шт. - банки (1)  - пачки картонные</t>
  </si>
  <si>
    <t>Лозартан-Ксантис</t>
  </si>
  <si>
    <t xml:space="preserve">Вл.Ксантис Фарма Лимитед, Кипр (10340803Y); Вып.к.Перв.Уп.Втор.Уп.Пр.Акционерное общество "АЛСИ Фарма" (АО "АЛСИ Фарма"), Россия (7701162179); </t>
  </si>
  <si>
    <t>ЛП-№(000273)-(РГ-RU)</t>
  </si>
  <si>
    <t>4680020233365</t>
  </si>
  <si>
    <t>ЛП-№(000431)-(РГ-RU)</t>
  </si>
  <si>
    <t>Арбидол® Максимум</t>
  </si>
  <si>
    <t>ЛОРАПРИДИН</t>
  </si>
  <si>
    <t>Бисопролол-АКОС</t>
  </si>
  <si>
    <t>Лактолекс</t>
  </si>
  <si>
    <t>капсулы, 250 мг, 10 шт. - блистер (10)  - пачка картонная</t>
  </si>
  <si>
    <t>Лизиноприл Реневал</t>
  </si>
  <si>
    <t>таблетки, 5 мг, 15 шт. - упаковки ячейковые контурные (2)  - пачки картонные</t>
  </si>
  <si>
    <t>4602676009132</t>
  </si>
  <si>
    <t>4602676009118</t>
  </si>
  <si>
    <t xml:space="preserve">Вл.Вып.к.Перв.Уп.Втор.Уп.Пр.ЗАО РЕСТЕР, Россия (1831066404); </t>
  </si>
  <si>
    <t>ПАС Таб</t>
  </si>
  <si>
    <t>Фосфонциале® Глицирризин</t>
  </si>
  <si>
    <t>ЛП-007811</t>
  </si>
  <si>
    <t>4606486044246</t>
  </si>
  <si>
    <t>таблетки, покрытые пленочной оболочкой, 30 мг, 7 шт. - упаковки ячейковые контурные (1)  - пачки картонные</t>
  </si>
  <si>
    <t>4810368015617</t>
  </si>
  <si>
    <t>4810368015624</t>
  </si>
  <si>
    <t>таблетки, покрытые пленочной оболочкой, 60 мг, 7 шт. - упаковки ячейковые контурные (1)  - пачки картонные</t>
  </si>
  <si>
    <t>4810368015655</t>
  </si>
  <si>
    <t>таблетки, покрытые пленочной оболочкой, 60 мг, 7 шт. - упаковки ячейковые контурные (2)  - пачки картонные</t>
  </si>
  <si>
    <t>4810368015662</t>
  </si>
  <si>
    <t>таблетки, покрытые пленочной оболочкой, 60 мг, 7 шт. - упаковки ячейковые контурные (4)  - пачки картонные</t>
  </si>
  <si>
    <t>4810368015679</t>
  </si>
  <si>
    <t>таблетки, покрытые пленочной оболочкой, 90 мг, 7 шт. - упаковки ячейковые контурные (1)  - пачки картонные</t>
  </si>
  <si>
    <t>4810368015693</t>
  </si>
  <si>
    <t>таблетки, покрытые пленочной оболочкой, 90 мг, 7 шт. - упаковки ячейковые контурные (2)  - пачки картонные</t>
  </si>
  <si>
    <t>4810368015709</t>
  </si>
  <si>
    <t>таблетки, покрытые пленочной оболочкой, 90 мг, 7 шт. - упаковки ячейковые контурные (4)  - пачки картонные</t>
  </si>
  <si>
    <t>4810368015716</t>
  </si>
  <si>
    <t>4810368015686</t>
  </si>
  <si>
    <t>4810368015723</t>
  </si>
  <si>
    <t>раствор для внутривенного введения, 0.5 ммоль/мл, 20 мл - флакон (1)  - пачка картонная</t>
  </si>
  <si>
    <t>Полимиксин B</t>
  </si>
  <si>
    <t>J01XB02</t>
  </si>
  <si>
    <t>Бронхорус®</t>
  </si>
  <si>
    <t>4602824026899</t>
  </si>
  <si>
    <t>4602824026905</t>
  </si>
  <si>
    <t>ЛП-№(000710)-(РГ-RU)</t>
  </si>
  <si>
    <t>4610017701973</t>
  </si>
  <si>
    <t>4610017701980</t>
  </si>
  <si>
    <t>раствор для внутримышечного введения, 75 мг/3 мл, 3 мл - ампулы (10)  - пачки картонные</t>
  </si>
  <si>
    <t>Метабронх</t>
  </si>
  <si>
    <t>4602824026943</t>
  </si>
  <si>
    <t>4602824026936</t>
  </si>
  <si>
    <t xml:space="preserve">Вл.Общество с ограниченной ответственностью "Квадрат-С" (ООО "Квадрат-С"), Россия (7718816479); Вып.к.Перв.Уп.Втор.Уп.Пр.Общество с ограниченной ответственностью "ЮжФарм" (ООО "ЮжФарм"), Россия (6166063630); </t>
  </si>
  <si>
    <t>4620008623320</t>
  </si>
  <si>
    <t>4620008623344</t>
  </si>
  <si>
    <t xml:space="preserve">мазь для наружного применения, 2%, 25 г - банки (1) </t>
  </si>
  <si>
    <t>L01EB04</t>
  </si>
  <si>
    <t>Пентаксим® (вакцина для профилактики дифтерии и столбняка адсорбированная, коклюша ацеллюлярная, полиомиелита инактивированная и инфекций, вызываемых Haemophilus influenzae тип b, конъюгированная)</t>
  </si>
  <si>
    <t>4640017591670</t>
  </si>
  <si>
    <t>порошок для приготовления раствора для внутривенного и внутримышечного введения, 1 г, 1 шт. - флакон (1)  - пачка картонная</t>
  </si>
  <si>
    <t>4602824027292</t>
  </si>
  <si>
    <t>4602824027308</t>
  </si>
  <si>
    <t>раствор для внутривенного введения, 0.5 ммоль/мл, 10 мл - флакон (1)  - пачка картонная</t>
  </si>
  <si>
    <t>раствор для внутривенного введения, 0.5 ммоль/мл, 15 мл - флакон (1)  - пачка картонная</t>
  </si>
  <si>
    <t>сироп, 667 мг/мл, 200 мл - флакон (1)  / в комплекте со стаканчиком мерным / - пачка картонная</t>
  </si>
  <si>
    <t>сироп, 667 мг/мл, 500 мл - флакон (1)  / в комплекте со стаканчиком мерным / - пачка картонная</t>
  </si>
  <si>
    <t>сироп, 667 мг/мл, 1000 мл - флакон (1)  / в комплекте со стаканчиком мерным / - пачка картонная</t>
  </si>
  <si>
    <t>сироп, 3 мг/мл, 100 мл - флакон (1)  - пачка картонная</t>
  </si>
  <si>
    <t>ЛП-№(000802)-(РГ-RU)</t>
  </si>
  <si>
    <t>4602565033989</t>
  </si>
  <si>
    <t xml:space="preserve">Вл.Общество с ограниченной ответственностью Химико-фармацевтический концерн "Медполимер" (ООО ХФК "Медполимер"), Россия (7806551951); Вып.к.Перв.Уп.Втор.Уп.Пр.Акционерное общество "Фирма Медполимер" (АО "Фирма Медполимер"), Россия (7806008745); </t>
  </si>
  <si>
    <t>таблетки, покрытые пленочной оболочкой, 750 мг, 5 шт. - блистер (1)  - пачка картонная</t>
  </si>
  <si>
    <t>таблетки, покрытые пленочной оболочкой, 500 мг, 5 шт. - блистер (1)  - пачка картонная</t>
  </si>
  <si>
    <t>таблетки, покрытые пленочной оболочкой, 250 мг, 5 шт. - блистер (1)  - пачка картонная</t>
  </si>
  <si>
    <t>4606486046868</t>
  </si>
  <si>
    <t>Форметин®</t>
  </si>
  <si>
    <t>4620008623238</t>
  </si>
  <si>
    <t>4620008623221</t>
  </si>
  <si>
    <t>4620008623214</t>
  </si>
  <si>
    <t>4602565033323</t>
  </si>
  <si>
    <t>ЛП-№(000560)-(РГ-RU)</t>
  </si>
  <si>
    <t>4602565033613</t>
  </si>
  <si>
    <t>раствор для инъекций, 5 мг/мл, 5 мл - ампула (10)  - пачка картонная</t>
  </si>
  <si>
    <t>ЛП-№(001339)-(РГ-RU)</t>
  </si>
  <si>
    <t>концентрат для приготовления раствора для инфузий, 2.5 мг/мл, 5 мл - флаконы (10)  - пачки картонные</t>
  </si>
  <si>
    <t>раствор для инъекций, 50 мг/мл, 1 мл - ампулы (10)  - упаковки ячейковые контурные (2) - пачки картонные</t>
  </si>
  <si>
    <t>4605453018952</t>
  </si>
  <si>
    <t>раствор для инъекций, 50 мг/мл, 1 мл - ампулы (10)  - упаковки ячейковые контурные (5) -пачки картонные</t>
  </si>
  <si>
    <t>4605453018983</t>
  </si>
  <si>
    <t>Ринорус®</t>
  </si>
  <si>
    <t>ЛП-№(001389)-(РГ-RU)</t>
  </si>
  <si>
    <t>4602565035693</t>
  </si>
  <si>
    <t>4602565035686</t>
  </si>
  <si>
    <t>лиофилизат для приготовления раствора для инфузий, 50 мг/мл, 25 мл - флаконы (1)  / в комплекте с растворителем: вода для инъекций (флаконы) 25 мл-1 шт. / - пачки картонные</t>
  </si>
  <si>
    <t>лиофилизат для приготовления раствора для внутривенного и внутримышечного введения, 400 мг, 400 мг - флаконы (5)  / в комплекте с растворителем (ампулы) 5 мл -5 шт. / - пачки картонные</t>
  </si>
  <si>
    <t>Микройодид 200®</t>
  </si>
  <si>
    <t>4660153654107</t>
  </si>
  <si>
    <t>раствор для инфузий, 20%, 1000 мл - контейнеры с 1 портом (9)  - ящики картонные (для стационаров)</t>
  </si>
  <si>
    <t>Паклитаксел Эльфа</t>
  </si>
  <si>
    <t xml:space="preserve">Вл.АО "Научно-производственный центр "ЭЛЬФА", Россия (7709203010); Вып.к.Перв.Уп.Втор.Уп.Пр.СПАЛ Прайвэт Лимитед, Индия (AATCS6976P); </t>
  </si>
  <si>
    <t>4607037191761</t>
  </si>
  <si>
    <t>4607037191747</t>
  </si>
  <si>
    <t>4607037191730</t>
  </si>
  <si>
    <t>4607037191754</t>
  </si>
  <si>
    <t>4602824027261</t>
  </si>
  <si>
    <t>таблетки, покрытые пленочной оболочкой, 300 мг, 30 шт. - банка (1)  - пачка картонная</t>
  </si>
  <si>
    <t>раствор для инфузий, 150 мг/мл, 200 мл - бутылки (6)  - ящики картонные (для стационаров)</t>
  </si>
  <si>
    <t>4602824027278</t>
  </si>
  <si>
    <t>4602824027285</t>
  </si>
  <si>
    <t>4605260000324</t>
  </si>
  <si>
    <t>таблетки кишечнорастворимые, покрытые пленочной оболочкой, 50 мг, 15 шт. - упаковки ячейковые контурные (8)  - пачки картонные</t>
  </si>
  <si>
    <t xml:space="preserve">Вл.Вып.к.Перв.Уп.Втор.Уп.Пр.Октафарма Фармацевтика Продуктионсгес м.б.Х.,  Австрия (ATU142536); </t>
  </si>
  <si>
    <t>ЛП-№(001183)-(РГ-RU)</t>
  </si>
  <si>
    <t>4602565035303</t>
  </si>
  <si>
    <t>4602565035297</t>
  </si>
  <si>
    <t>Экоклав®</t>
  </si>
  <si>
    <t>Рамиприл</t>
  </si>
  <si>
    <t>C09AA05</t>
  </si>
  <si>
    <t>Рамиприл-ВЕРТЕКС</t>
  </si>
  <si>
    <t>капсулы, 10 мг, 14 шт. - упаковки ячейковые контурные (2)  - пачки картонные</t>
  </si>
  <si>
    <t>4607003240233</t>
  </si>
  <si>
    <t>ЛП-№(001335)-(РГ-RU)</t>
  </si>
  <si>
    <t>порошок для приготовления суспензии для приема внутрь, 250 мг+62.5 мг|5 мл, 25 г - флаконы (1)  / в комплекте с ложкой дозировочной / - пачки картонные</t>
  </si>
  <si>
    <t>4680020235383</t>
  </si>
  <si>
    <t>4604060016283</t>
  </si>
  <si>
    <t>ЛП-004927</t>
  </si>
  <si>
    <t>4630015111178</t>
  </si>
  <si>
    <t>4630015111185</t>
  </si>
  <si>
    <t xml:space="preserve">Вл.Общество с ограниченной ответственностью "Генериум-Некст" (ООО "Генериум-Некст"), Россия (3321035160); Перв.Уп.Пр.Открытое акционерное общество "Фармстандарт-Уфимский витаминный завод" (ОАО "Фармстандарт-УфаВИТА"), Россия (0274036993); Вып.к.Втор.Уп.Общество с ограниченной ответственностью "Генериум-Некст" (ООО "Генериум-Некст"), Россия (3321035160); </t>
  </si>
  <si>
    <t>ЛП-№(001812)-(РГ-RU)</t>
  </si>
  <si>
    <t>4607100623977</t>
  </si>
  <si>
    <t>4603276012867</t>
  </si>
  <si>
    <t>капсулы, 5 мг, 14 шт. - упаковки ячейковые контурные (2)  - пачки картонные</t>
  </si>
  <si>
    <t>4607003247850</t>
  </si>
  <si>
    <t>раствор для внутривенного и внутримышечного введения, 20 мг/мл, 1 мл - ампула (5)  - пачка картонная</t>
  </si>
  <si>
    <t>Полимиксин В</t>
  </si>
  <si>
    <t>ЛП-008760</t>
  </si>
  <si>
    <t>4620018743377</t>
  </si>
  <si>
    <t>таблетки, 5 мг, 20 шт. - контурная ячейковая упаковка (3)  - пачка картонная</t>
  </si>
  <si>
    <t>4602565036218</t>
  </si>
  <si>
    <t>таблетки, 10 мг, 15 шт. - контурная ячейковая упаковка (6)  - пачка картонная</t>
  </si>
  <si>
    <t>4602565036195</t>
  </si>
  <si>
    <t>таблетки, 5 мг, 15 шт. - контурная ячейковая упаковка (4)  - пачка картонная</t>
  </si>
  <si>
    <t>4602565036157</t>
  </si>
  <si>
    <t>4604060007229</t>
  </si>
  <si>
    <t>4604060007328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</si>
  <si>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"Велфарм-М", Россия (7735167866); </t>
  </si>
  <si>
    <t xml:space="preserve">Вл.Закрытое акционерное общество "Канонфарма продакшн" (ЗАО "Канонфарма продакшн"), Россия (5050026081); Вып.к.Перв.Уп.Втор.Уп.Пр.Общество с ограниченной ответственностью Научно-производственное объединение "ФармВИЛАР" (ООО НПО "ФармВИЛАР"), Россия (4011018222); </t>
  </si>
  <si>
    <t>4602509045108</t>
  </si>
  <si>
    <t>4602509045092</t>
  </si>
  <si>
    <t>4602509045085</t>
  </si>
  <si>
    <t>4602509045115</t>
  </si>
  <si>
    <t>Амприлан®</t>
  </si>
  <si>
    <t>таблетки, 5 мг, 10 шт. - блистеры (9)  - пачки картонные</t>
  </si>
  <si>
    <t>ЛП-№(001670)-(РГ-RU)</t>
  </si>
  <si>
    <t>3838989755652</t>
  </si>
  <si>
    <t>таблетки, 10 мг, 10 шт. - блистеры (9)  - пачки картонные</t>
  </si>
  <si>
    <t>3838989755669</t>
  </si>
  <si>
    <t>ЛП-№(001827)-(РГ-RU)</t>
  </si>
  <si>
    <t>7038319159570</t>
  </si>
  <si>
    <t>7038319159587</t>
  </si>
  <si>
    <t>капсулы, 2.5 мг, 14 шт. - упаковки ячейковые контурные (2)  - пачки картонные</t>
  </si>
  <si>
    <t>4607003240240</t>
  </si>
  <si>
    <t>S01AE05</t>
  </si>
  <si>
    <t>ЛП-№(002274)-(РГ-RU)</t>
  </si>
  <si>
    <t>4607100624172</t>
  </si>
  <si>
    <t>суспензия для приема внутрь [для детей], 120 мг/5 мл, 100 мл - флакон (1)  / в комплекте с ложкой дозировочной / - пачка картонная</t>
  </si>
  <si>
    <t>ЛП-№(002094)-(РГ-RU)</t>
  </si>
  <si>
    <t>4602565036577</t>
  </si>
  <si>
    <t>таблетки, 12 мг, 10 шт. - контурная ячейковая  упаковка (1)  - пачка картонная</t>
  </si>
  <si>
    <t>раствор для инфузий, 10%, 500 мл - контейнеры с 1 портом (20)  - ящики картонные</t>
  </si>
  <si>
    <t>РАМИПРИЛ</t>
  </si>
  <si>
    <t>ЛП-007252</t>
  </si>
  <si>
    <t>4607020337091</t>
  </si>
  <si>
    <t>4607020337114</t>
  </si>
  <si>
    <t>4607020337190</t>
  </si>
  <si>
    <t>раствор для инфузий, 10%, 500 мл - контейнер (20)  / с 1 портом / - ящик картонный (для стационаров)</t>
  </si>
  <si>
    <t>раствор для инфузий, 10%, 400 мл - контейнер (16)  - ящик картонный (для стационаров)</t>
  </si>
  <si>
    <t>раствор для инфузий, 10%, 500 мл - контейнер (12)  - ящик картонный (для стационаров)</t>
  </si>
  <si>
    <t>раствор для местного применения, 50 г - флаконы с распылителем (1)  - пачки картонные</t>
  </si>
  <si>
    <t>Гриппферон®</t>
  </si>
  <si>
    <t>4606207000520</t>
  </si>
  <si>
    <t>4640103850766</t>
  </si>
  <si>
    <t>4602824028022</t>
  </si>
  <si>
    <t>ЛП-№(001822)-(РГ-RU)</t>
  </si>
  <si>
    <t>4602565036133</t>
  </si>
  <si>
    <t>ЛП-№(000037)-(РГ-RU)</t>
  </si>
  <si>
    <t>ЛП-№(001154)-(РГ-RU)</t>
  </si>
  <si>
    <t>4603988027388</t>
  </si>
  <si>
    <t>ЛП-№(001884)-(РГ-RU)</t>
  </si>
  <si>
    <t>4603988035635</t>
  </si>
  <si>
    <t>Периндоприл Канон</t>
  </si>
  <si>
    <t>ЛП-№(002607)-(РГ-RU)</t>
  </si>
  <si>
    <t>4606486048251</t>
  </si>
  <si>
    <t>4606486048169</t>
  </si>
  <si>
    <t>4605453026650</t>
  </si>
  <si>
    <t>4605453026636</t>
  </si>
  <si>
    <t xml:space="preserve">Вл.Метигринс Фарма, Латвия (LV40203075777); Вып.к.Перв.Уп.Втор.Уп.Пр.ООО "АЗТ ФАРМА К.Б.", Россия (7722270954); </t>
  </si>
  <si>
    <t>4607048490372</t>
  </si>
  <si>
    <t>ЭНОКСАПАРИН НАТРИЯ ВЕЛФАРМ</t>
  </si>
  <si>
    <t>раствор для инъекций, 10000 анти-Xa МЕ/мл, 0.4 мл - ампула (10)  - пачка картонная</t>
  </si>
  <si>
    <t>ЛП-№(003018)-(РГ-RU)</t>
  </si>
  <si>
    <t>4680136223434</t>
  </si>
  <si>
    <t>капли назальные, 0.1%, 10 мл - флакон - капельница (1)  - пачка картонная</t>
  </si>
  <si>
    <t>Микразим®</t>
  </si>
  <si>
    <t>раствор для инъекций, 50 мг/мл, 1 мл - ампулы (3)  - контурная ячейковая (1) пачка картонная</t>
  </si>
  <si>
    <t>4605453018907</t>
  </si>
  <si>
    <t>раствор для инъекций, 50 мг/мл, 1 мл - ампулы (5)  - контурная ячейковая (1) пачка картонная</t>
  </si>
  <si>
    <t>4605453018921</t>
  </si>
  <si>
    <t>4605453018938</t>
  </si>
  <si>
    <t>4605453018945</t>
  </si>
  <si>
    <t>раствор для инъекций, 50 мг/мл, 1 мл - ампулы (5)  - упаковки ячейковые контурные (4) - пачки картонные</t>
  </si>
  <si>
    <t>4605453018914</t>
  </si>
  <si>
    <t>раствор для инъекций, 50 мг/мл, 1 мл - ампулы (5)  - упаковки ячейковые контурные (10) - пачки картонные</t>
  </si>
  <si>
    <t>4605453018976</t>
  </si>
  <si>
    <t>раствор для инъекций, 50 мг/мл, 1 мл - ампулы (10)  - упаковки ячейковые контурные (10) - пачки картонные</t>
  </si>
  <si>
    <t>4605453019003</t>
  </si>
  <si>
    <t>раствор для инъекций, 50 мг/мл, 1 мл - ампулы (5)  - упаковки ячейковые контурные (20)- пачки картонные</t>
  </si>
  <si>
    <t>4605453018990</t>
  </si>
  <si>
    <t>ЛП-№(002840)-(РГ-RU)</t>
  </si>
  <si>
    <t>4630015113530</t>
  </si>
  <si>
    <t xml:space="preserve">Вл.Пр.Санофи Пастер С.А., Франция (FR54349505370); Вып.к.Перв.Уп.Втор.Уп.Общество с ограниченной ответственностью "Нанолек" (ООО "Нанолек"), Россия (7701917006); </t>
  </si>
  <si>
    <t>Лидокаин буфус®</t>
  </si>
  <si>
    <t>ЛП-№(002501)-(РГ-RU)</t>
  </si>
  <si>
    <t xml:space="preserve">Вл.Вып.к.Перв.Уп.Втор.Уп.Пр.Общество с ограниченной ответственностью "Велфарм-М", Россия (7735167866); </t>
  </si>
  <si>
    <t xml:space="preserve">Вл.Втор.Уп.Октафарма Фармацевтика Продуктионсгес м.б.Х.,  Австрия (ATU142536); Вып.к.Перв.Уп.Пр.Октафарма, Франция (382814150); </t>
  </si>
  <si>
    <t>раствор для подкожного введения, 2 мг/мл, 1 мл - ампулы (10)  - пачки картонные</t>
  </si>
  <si>
    <t>ЛП-№(002595)-(РГ-RU)</t>
  </si>
  <si>
    <t>ЛП-№(003077)-(РГ-RU)</t>
  </si>
  <si>
    <t>раствор для инфузий, 20%, 250 мл - бутылки (20)  - ящики картонные (для стационаров)</t>
  </si>
  <si>
    <t>4680034161678</t>
  </si>
  <si>
    <t>раствор для инфузий, 20%, 500 мл - бутылки (20)  - ящики картонные (для стационаров)</t>
  </si>
  <si>
    <t>4680034161692</t>
  </si>
  <si>
    <t>ИНДАПАМИД ВЕЛФАРМ</t>
  </si>
  <si>
    <t>Метформин лонг</t>
  </si>
  <si>
    <t>ЛП-№(004140)-(РГ-RU)</t>
  </si>
  <si>
    <t>таблетки, 200 мг+50 мг, 100 шт. - банки (1)  - пачки картонные</t>
  </si>
  <si>
    <t>раствор для инъекций, 50 мг/мл, 1 мл - ампулы (10)  - упаковки ячейковые контурные (1) -  пачки картонные</t>
  </si>
  <si>
    <t>раствор для инфузий, 20%, 150 мл - контейнер (46)  / с 1 портом / - ящик картонный (для стационаров)</t>
  </si>
  <si>
    <t>4605258017075</t>
  </si>
  <si>
    <t>раствор для инфузий, 20%, 150 мл - контейнер (46)  / с 2 портами / - ящик картонный (для стационаров)</t>
  </si>
  <si>
    <t>4605258017068</t>
  </si>
  <si>
    <t>раствор для инфузий, 20%, 300 мл - контейнер (28)  / с 1 портом / - ящик картонный (для стационаров)</t>
  </si>
  <si>
    <t>4605258017013</t>
  </si>
  <si>
    <t>раствор для инфузий, 20%, 300 мл - контейнер (28)  / с 2 портами / - ящик картонный (для стационаров)</t>
  </si>
  <si>
    <t>4605258017006</t>
  </si>
  <si>
    <t>раствор для инфузий, 20%, 350 мл - контейнер (24)  / с 1 портом / - ящик картонный (для стационаров)</t>
  </si>
  <si>
    <t>4605258016894</t>
  </si>
  <si>
    <t>раствор для инфузий, 20%, 350 мл - контейнер (24)  / с 2 портами / - ящик картонный (для стационаров)</t>
  </si>
  <si>
    <t>4605258016887</t>
  </si>
  <si>
    <t>раствор для инфузий, 20%, 450 мл - контейнер (22)  / с 1 портом / - ящик картонный (для стационаров)</t>
  </si>
  <si>
    <t>4605258016955</t>
  </si>
  <si>
    <t>раствор для инфузий, 20%, 450 мл - контейнер (22)  / с 2 портами / - ящик картонный (для стационаров)</t>
  </si>
  <si>
    <t>4605258016948</t>
  </si>
  <si>
    <t>раствор для инфузий, 20%, 750 мл - контейнер (12)  / с 1 портом / - ящик картонный (для стационаров)</t>
  </si>
  <si>
    <t>4605258016825</t>
  </si>
  <si>
    <t>раствор для инфузий, 20%, 750 мл - контейнер (12)  / с 2 портами / - ящик картонный (для стационаров)</t>
  </si>
  <si>
    <t>4605258016818</t>
  </si>
  <si>
    <t>раствор для инфузий, 20%, 800 мл - контейнер (10)  / с 1 портом / - ящик картонный (для стационаров)</t>
  </si>
  <si>
    <t>4605258016764</t>
  </si>
  <si>
    <t>раствор для инфузий, 20%, 800 мл - контейнер (10)  / с 2 портами / - ящик картонный (для стационаров)</t>
  </si>
  <si>
    <t>4605258016757</t>
  </si>
  <si>
    <t>ЛП-№(003736)-(РГ-RU)</t>
  </si>
  <si>
    <t>4603988049625</t>
  </si>
  <si>
    <t>4603988049595</t>
  </si>
  <si>
    <t>4603988049380</t>
  </si>
  <si>
    <t>4603988049359</t>
  </si>
  <si>
    <t>таблетки, покрытые пленочной оболочкой, 12.5 мг, 10 шт. - упаковки ячейковые контурные (3)  - пачки картонные</t>
  </si>
  <si>
    <t>4605258017877</t>
  </si>
  <si>
    <t>Калия перманганат Реневал</t>
  </si>
  <si>
    <t>ЦЕТИРИЗИН</t>
  </si>
  <si>
    <t>ЛП-№(004002)-(РГ-RU)</t>
  </si>
  <si>
    <t>4607011636950</t>
  </si>
  <si>
    <t>МЕТФОРМИН ВЕЛФАРМ</t>
  </si>
  <si>
    <t>ЛП-№(004050)-(РГ-RU)</t>
  </si>
  <si>
    <t>раствор для инфузий, 10%, 500 мл - флакон полимерный (15)  - коробка картонная (для стационаров)</t>
  </si>
  <si>
    <t>4605453027268</t>
  </si>
  <si>
    <t>раствор для инфузий, 10%, 500 мл - флакон полимерный с крышкой (15)  / с 1 портом / - коробка картонная (для стационаров)</t>
  </si>
  <si>
    <t>4605453027275</t>
  </si>
  <si>
    <t>раствор для инфузий, 10%, 500 мл - флакон полимерный с крышкой (15)  / с 2 портами / - коробка картонная (для стационаров)</t>
  </si>
  <si>
    <t>4605453027282</t>
  </si>
  <si>
    <t>раствор для инфузий, 10%, 500 мл - бутылка стеклянная (25)  - коробка картонная (для стационаров)</t>
  </si>
  <si>
    <t>4605453027299</t>
  </si>
  <si>
    <t>раствор для инфузий, 10%, 500 мл - флакон полимерный с крышкой (25)  / с 1 портом / - коробка картонная (для стационаров)</t>
  </si>
  <si>
    <t>4605453027312</t>
  </si>
  <si>
    <t>раствор для инфузий, 10%, 500 мл - флакон полимерный с крышкой (25)  / с 2 портами / - коробка картонная (для стационаров)</t>
  </si>
  <si>
    <t>4605453027329</t>
  </si>
  <si>
    <t>раствор для инфузий, 10%, 400 мл - флакон полимерный (15)  - коробка картонная (для стационаров)</t>
  </si>
  <si>
    <t>4605453027206</t>
  </si>
  <si>
    <t>раствор для инфузий, 10%, 400 мл - флакон полимерный с крышкой (15)  / с 1 портом / - коробка картонная (для стационаров)</t>
  </si>
  <si>
    <t>4605453027213</t>
  </si>
  <si>
    <t>раствор для инфузий, 10%, 400 мл - флакон полимерный с крышкой (15)  / с 2 портами / - коробка картонная (для стационаров)</t>
  </si>
  <si>
    <t>4605453027220</t>
  </si>
  <si>
    <t>раствор для инфузий, 10%, 400 мл - бутылка стеклянная (25)  - коробка картонная (для стационаров)</t>
  </si>
  <si>
    <t>4605453027237</t>
  </si>
  <si>
    <t>раствор для инфузий, 10%, 400 мл - флакон полимерный с крышкой (25)  / с 1 портом / - коробка картонная (для стационаров)</t>
  </si>
  <si>
    <t>4605453027244</t>
  </si>
  <si>
    <t>раствор для инфузий, 10%, 400 мл - флакон полимерный с крышкой (25)  / с 2 портами / - коробка картонная (для стационаров)</t>
  </si>
  <si>
    <t>4605453027251</t>
  </si>
  <si>
    <t>Вакцина для профилактики дифтерии и столбняка адсорбированная, коклюша ацеллюлярная, полиомиелита инактивированная и инфекции, вызываемой Haemophilus influenzae тип b, конъюгированная</t>
  </si>
  <si>
    <t>Пентаксим®</t>
  </si>
  <si>
    <t>ЛП-№(003155)-(РГ-RU)</t>
  </si>
  <si>
    <t>4640017591793</t>
  </si>
  <si>
    <t>3664798070774</t>
  </si>
  <si>
    <t>Иммуновенин®</t>
  </si>
  <si>
    <t>таблетки с пролонгированным высвобождением, покрытые пленочной оболочкой, 1.5 мг, 15 шт. - контурная ячейковая упаковка (2)  - пачка картонная</t>
  </si>
  <si>
    <t>ЛП-№(004014)-(РГ-RU)</t>
  </si>
  <si>
    <t>4680020189167</t>
  </si>
  <si>
    <t>4680020189174</t>
  </si>
  <si>
    <t>Самеликс®</t>
  </si>
  <si>
    <t xml:space="preserve">Вл.Общество с ограниченной ответственностью "Велфарм-М", Россия (7735167866); Вып.к.Перв.Уп.Втор.Уп.Пр.Общество с ограниченной ответственностью "Велфарм" (ООО "Велфарм"), Россия (7733691513); </t>
  </si>
  <si>
    <t>Проноран®</t>
  </si>
  <si>
    <t>таблетки с пролонгированным высвобождением, покрытые оболочкой, 50 мг, 30 шт. - блистер (1)  - пачки картонные</t>
  </si>
  <si>
    <t>ЛП-№(003873)-(РГ-RU)</t>
  </si>
  <si>
    <t>4607159864956</t>
  </si>
  <si>
    <t xml:space="preserve">Вл.Лаборатории Сервье, Франция (085 480 796 00151); Пр.Лаборатории Сервье Индастри, Франция (402 222 483 00016); Вып.к.Перв.Уп.Втор.Уп.ООО "СЕРВЬЕ РУС", Россия (5036050808); </t>
  </si>
  <si>
    <t>4607159864949</t>
  </si>
  <si>
    <t>4620018743537</t>
  </si>
  <si>
    <t>4610226801785</t>
  </si>
  <si>
    <t>ИНДАПАМИД</t>
  </si>
  <si>
    <t>ЛП-№(003527)-(РГ-RU)</t>
  </si>
  <si>
    <t>4601669017659</t>
  </si>
  <si>
    <t>Рамиприл Реневал</t>
  </si>
  <si>
    <t>ЛП-№(004097)-(РГ-RU)</t>
  </si>
  <si>
    <t>4603988050669</t>
  </si>
  <si>
    <t>4603988050706</t>
  </si>
  <si>
    <t>4603988050942</t>
  </si>
  <si>
    <t>4603988050980</t>
  </si>
  <si>
    <t>ЛП-№(004315)-(РГ-RU)</t>
  </si>
  <si>
    <t>лиофилизат для приготовления суспензии для внутримышечного введения, 1 доза,  - флаконы (1)  / в комплекте с суспензией для внутримышечного введения (шприц) 0.5 мл-1 шт., игла-1шт. / - пачки картонные</t>
  </si>
  <si>
    <t>4602824025496</t>
  </si>
  <si>
    <t>4680136229030</t>
  </si>
  <si>
    <t>ЛП-№(002251)-(РГ-RU)</t>
  </si>
  <si>
    <t>4607035393792</t>
  </si>
  <si>
    <t>ЛП-№(004982)-(РГ-RU)</t>
  </si>
  <si>
    <t>4603905021598</t>
  </si>
  <si>
    <t>4603905021529</t>
  </si>
  <si>
    <t>4602824024345</t>
  </si>
  <si>
    <t>ЛП-№(005025)-(РГ-RU)</t>
  </si>
  <si>
    <t>4601669018748</t>
  </si>
  <si>
    <t>4601669018755</t>
  </si>
  <si>
    <t>ЛП-№(004925)-(РГ-RU)</t>
  </si>
  <si>
    <t>4603988051048</t>
  </si>
  <si>
    <t>4603988051086</t>
  </si>
  <si>
    <t>4603988051185</t>
  </si>
  <si>
    <t>4603988051147</t>
  </si>
  <si>
    <t>ЛП-№(005582)-(РГ-RU)</t>
  </si>
  <si>
    <t>Микройодид 100®</t>
  </si>
  <si>
    <t>ЛП-№(005645)-(РГ-RU)</t>
  </si>
  <si>
    <t>капли глазные, 10 мг/мл, 5 мл - флаконы (1)  / в комплекте с крышкой-капельницей / - пачки картонные</t>
  </si>
  <si>
    <t>ЛП-№(005791)-(РГ-RU)</t>
  </si>
  <si>
    <t>4602676018677</t>
  </si>
  <si>
    <t>таблетки, покрытые пленочной оболочкой, 100 мг, 10 шт. - контурная ячейковая  упаковка (3)  - пачка картонная</t>
  </si>
  <si>
    <t>Лавакол®</t>
  </si>
  <si>
    <t>ЛП-№(006433)-(РГ-RU)</t>
  </si>
  <si>
    <t>ЛП-№(004704)-(РГ-RU)</t>
  </si>
  <si>
    <t>таблетки, 500 мг, 10 шт. - контурная безъячейковая упаковка</t>
  </si>
  <si>
    <t>ЛП-№(006488)-(РГ-RU)</t>
  </si>
  <si>
    <t>4603988063546</t>
  </si>
  <si>
    <t>ЛП-№(006684)-(РГ-RU)</t>
  </si>
  <si>
    <t>4603988063553</t>
  </si>
  <si>
    <t>ЛП-№(005760)-(РГ-RU)</t>
  </si>
  <si>
    <t>ЛП-№(005919)-(РГ-RU)</t>
  </si>
  <si>
    <t xml:space="preserve">Вл.Санофи Винтроп Индустрия, Франция (FR45775662257); Вып.к.Перв.Уп.Втор.Уп.Пр.ОАО "Фармстандарт-УфаВИТА", Россия (0274036993); </t>
  </si>
  <si>
    <t>ЛП-№(007228)-(РГ-RU)</t>
  </si>
  <si>
    <t>4601808016000</t>
  </si>
  <si>
    <t>лиофилизат для приготовления раствора для инфузий, 1200 МЕ, 1200 МЕ - флакон (1)  / в комплекте с растворителем (флаконы) 10 мл - 1шт., набором для растворения и введения (игла-переходник, игла воздуховодная, игла-фильтр, шприц одноразовый, игла-"бабочка" для трансфузии, одноразовая игла для инъекций) / - коробка картонная</t>
  </si>
  <si>
    <t>ЛП-№(003565)-(РГ-RU)</t>
  </si>
  <si>
    <t>4680136225230</t>
  </si>
  <si>
    <t>раствор для местного применения, 25 г - флаконы (1)  / в комплекте с насадкой-распылителем-1 шт. / - пачки картонные</t>
  </si>
  <si>
    <t>ЛП-№(008288)-(РГ-RU)</t>
  </si>
  <si>
    <t>4603905026487</t>
  </si>
  <si>
    <t>раствор для местного применения, 50 г - флаконы (1)  / в комплекте с насадкой-распылителем-1 шт. / - пачки картонные</t>
  </si>
  <si>
    <t>4603905026500</t>
  </si>
  <si>
    <t>D02AF</t>
  </si>
  <si>
    <t>ЛП-№(008071)-(РГ-RU)</t>
  </si>
  <si>
    <t>4603905026401</t>
  </si>
  <si>
    <t>4603905026449</t>
  </si>
  <si>
    <t>ЛП-№(008372)-(РГ-RU)</t>
  </si>
  <si>
    <t xml:space="preserve">Вл.Вып.к.Перв.Уп.Втор.Уп.Пр.Акционерное общество "Марбиофарм", Россия (1215001662); </t>
  </si>
  <si>
    <t>4605453030329</t>
  </si>
  <si>
    <t>Эсмолол</t>
  </si>
  <si>
    <t>C07AB09</t>
  </si>
  <si>
    <t>таблетки, покрытые пленочной оболочкой, 850 мг, 10 шт. - упаковки ячейковые контурные (3)  - пачка картонная</t>
  </si>
  <si>
    <t>таблетки, 0,85 г, 10 шт. - упаковки ячейковые контурные (6)  - пачки картонные</t>
  </si>
  <si>
    <t>капли глазные, 1%, 5 мл - флакон - капельница (1)  - пачки картонные</t>
  </si>
  <si>
    <t>ЛП-№(006983)-(РГ-RU)</t>
  </si>
  <si>
    <t>ЛП-№(004948)-(РГ-RU)</t>
  </si>
  <si>
    <t>4603988027333</t>
  </si>
  <si>
    <t>4603988027371</t>
  </si>
  <si>
    <t>4603988027340</t>
  </si>
  <si>
    <t>раствор для внутривенного и внутримышечного введения, 150 мг/мл, 2 мл - флакон (5)  - пачка картонная</t>
  </si>
  <si>
    <t>раствор для внутривенного и внутримышечного введения, 150 мг/мл, 4 мл - флакон (5)  - пачка картонная</t>
  </si>
  <si>
    <t>раствор для инфузий, 20%, 500 мл - контейнер (20)  / с 1 портом / - ящик картонный (для стационаров)</t>
  </si>
  <si>
    <t>4680020182885</t>
  </si>
  <si>
    <t>4680020182878</t>
  </si>
  <si>
    <t>4630015112243</t>
  </si>
  <si>
    <t>4630015112458</t>
  </si>
  <si>
    <t>ЛП-№(005715)-(РГ-RU)</t>
  </si>
  <si>
    <t>3838989748579</t>
  </si>
  <si>
    <t>3838989748616</t>
  </si>
  <si>
    <t xml:space="preserve">Вл.Пр.Санофи Винтроп Индустрия, Франция (FR45775662257); Вып.к.Перв.Уп.Втор.Уп.Общество с ограниченной ответственностью "Нанолек" (ООО "Нанолек"), Россия (7701917006); </t>
  </si>
  <si>
    <t>раствор для приема внутрь, 15 мг/5 мл, 100 мл - флакон (1)  / в комплекте с стаканом мерным или ложкой мерной / - пачка  картонная</t>
  </si>
  <si>
    <t>ЛП-№(009617)-(РГ-RU)</t>
  </si>
  <si>
    <t>лиофилизат для приготовления суспензии для внутримышечного введения, 1 доза, 1 шт. - флаконы (1)  / в комплекте с суспензией для внутримышечного введения (шприц) 0.5 мл-1 шт., игла-1шт. / - пачки картонные</t>
  </si>
  <si>
    <t xml:space="preserve">Вл.Перв.Уп.Пр.Санофи Винтроп Индустрия, Франция (FR45775662257); Вып.к.Втор.Уп.Общество с ограниченной ответственностью "Нанолек" (ООО "Нанолек"), Россия (7701917006); </t>
  </si>
  <si>
    <t>3664798080551</t>
  </si>
  <si>
    <t>Тезепелумаб</t>
  </si>
  <si>
    <t>ТЕЗСПИРЕ</t>
  </si>
  <si>
    <t>раствор для подкожного введения, 110 мг/мл, 1.91 мл - шприц-ручка (1)  - пачка картонная</t>
  </si>
  <si>
    <t>R03DX11</t>
  </si>
  <si>
    <t>ЛП-№(002978)-(РГ-RU)</t>
  </si>
  <si>
    <t>5000456078627</t>
  </si>
  <si>
    <t>4603988071756</t>
  </si>
  <si>
    <t>4603988071763</t>
  </si>
  <si>
    <t>4603988071718</t>
  </si>
  <si>
    <t>4603988071725</t>
  </si>
  <si>
    <t>ЛП-№(009186)-(РГ-RU)</t>
  </si>
  <si>
    <t>4610188927516</t>
  </si>
  <si>
    <t>4610188927615</t>
  </si>
  <si>
    <t>4610188927417</t>
  </si>
  <si>
    <t>ЛП-№(009507)-(РГ-RU)</t>
  </si>
  <si>
    <t>4630179320874</t>
  </si>
  <si>
    <t xml:space="preserve">Вл.Акционерное общество "Отисифарм Про" (АО "Отисифарм Про"), Россия (3906398964); Вып.к.Перв.Уп.Втор.Уп.Пр.Открытое акционерное общество "Фармстандарт-Лексредства" (ОАО "Фармстандарт-Лексредства"), Россия (4631002737); </t>
  </si>
  <si>
    <t xml:space="preserve">Вл.Вып.к.Перв.Уп.Втор.Уп.Пр.Акционерное общество "Отисифарм Про" (АО "Отисифарм Про"), Россия (3906398964); </t>
  </si>
  <si>
    <t>ЛП-№(005453)-(РГ-RU)</t>
  </si>
  <si>
    <t>4610383700822</t>
  </si>
  <si>
    <t>4610383700853</t>
  </si>
  <si>
    <t>4610383700839</t>
  </si>
  <si>
    <t>4610383700846</t>
  </si>
  <si>
    <t>4610017503669</t>
  </si>
  <si>
    <t xml:space="preserve">Вл.Вып.к.Перв.Уп.Втор.Уп.Пр.ООО "Гритвак", Россия (7724007892); </t>
  </si>
  <si>
    <t xml:space="preserve">Вл.Федеральное государственное унитарное предприятие "МОСКОВСКИЙ ЭНДОКРИННЫЙ ЗАВОД" (ФГУП "ЭНДОФАРМ"), Россия (7722059711); Перв.Уп.Втор.Уп.Пр.Федеральное государственное унитарное предприятие "МОСКОВСКИЙ ЭНДОКРИННЫЙ ЗАВОД" (ФГУП "ЭНДОФАРМ"), Россия (7722059711); Вып.к.Федеральное государственное унитарное предприятие "МОСКОВСКИЙ ЭНДОКРИННЫЙ ЗАВОД" (ФГУП "ЭНДОФАРМ"), Россия (7722059711); </t>
  </si>
  <si>
    <t>раствор для подкожного введения, 0.5 мл/доза, 0.5 мл - ампулы (10)  - пачки картонные</t>
  </si>
  <si>
    <t>J07AP03</t>
  </si>
  <si>
    <t>4603150000034</t>
  </si>
  <si>
    <t>ВИАНВАК® (Вакцина брюшнотифозная Ви-полисахаридная)</t>
  </si>
  <si>
    <t>раствор для инъекций, 0.4 мг/мл, 1 мл - ампула (10)  - пачка картонная</t>
  </si>
  <si>
    <t>4610226804632</t>
  </si>
  <si>
    <t>раствор для инъекций, 4000 анти-Ха МЕ/0.4 мл, 0.4 мл - шприц (10)  - пачка картонная</t>
  </si>
  <si>
    <t>4610226805707</t>
  </si>
  <si>
    <t>раствор для инъекций, 4000 анти-Ха МЕ/0.4 мл, 0.4 мл - ампула (10)  - пачка картонная</t>
  </si>
  <si>
    <t>4680136235581</t>
  </si>
  <si>
    <t xml:space="preserve">Вл.Вып.к.Перв.Уп.Втор.Уп.Пр.Акционерное общество "ДАЛЬХИМФАРМ" (АО "ДАЛЬХИМФАРМ"), Россия (2702010564); </t>
  </si>
  <si>
    <t>раствор для инфузий, 10%, 500 мл - флакон (10)  - коробка картонная (для стационаров)</t>
  </si>
  <si>
    <t>ЛП-№(010324)-(РГ-RU)</t>
  </si>
  <si>
    <t>4607092932484</t>
  </si>
  <si>
    <t>ЛП-№(005578)-(РГ-RU)</t>
  </si>
  <si>
    <t>Вакцина для профилактики туляремии живая</t>
  </si>
  <si>
    <t>ЛП-№(007028)-(РГ-RU)</t>
  </si>
  <si>
    <t>ЛП-№(003139)-(РГ-RU)</t>
  </si>
  <si>
    <t>БиоГам Иммуноглобулин человека нормальный хроматографически очищенный</t>
  </si>
  <si>
    <t>4602784004852</t>
  </si>
  <si>
    <t>ЛП-№(005543)-(РГ-RU)</t>
  </si>
  <si>
    <t>ЛП-№(009130)-(РГ-RU)</t>
  </si>
  <si>
    <t>ЛП-№(004978)-(РГ-RU)</t>
  </si>
  <si>
    <t>Компларейт®</t>
  </si>
  <si>
    <t>ЛП-№(006657)-(РГ-RU)</t>
  </si>
  <si>
    <t>L01XG02</t>
  </si>
  <si>
    <t>ЛП-№(002910)-(РГ-RU)</t>
  </si>
  <si>
    <t>4602509048376</t>
  </si>
  <si>
    <t>ЛП-№(002113)-(ГП-RU)</t>
  </si>
  <si>
    <t>ГАДОДИАМИД</t>
  </si>
  <si>
    <t>ЛП-№(003667)-(РГ-RU)</t>
  </si>
  <si>
    <t>раствор для инъекций, 4 мг/мл, 1 мл - ампулы (25)  / решетка ячеистая картонная / - пачки картонные</t>
  </si>
  <si>
    <t>4607037191877</t>
  </si>
  <si>
    <t>4607037191884</t>
  </si>
  <si>
    <t>порошок для приготовления раствора для внутривенного и внутримышечного введения, 0.25 г, 50 шт. - флакон (50)  - коробка картонная (для стационаров)</t>
  </si>
  <si>
    <t xml:space="preserve">Вл.Общество с ограниченной ответственностью "Биннофарм Групп" (ООО "Биннофарм Групп"), Россия (9704005675); Перв.Уп.Втор.Уп.Пр.Публичное акционерное общество "Акционерное Курганское общество медицинских препаратов и изделий "Синтез" (ПАО "Синтез"), Россия (4501023743); Вып.к.Публичное акционерное общество "Акционерное Курганское общество медицинских препаратов и изделий "Синтез" (ПАО "Синтез"), Россия (4501023743); 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</si>
  <si>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</si>
  <si>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ЛП-№(006648)-(РГ-RU)</t>
  </si>
  <si>
    <t>капли глазные, 10 мг/мл, 5 мл - флакон-капельницы (1)  - пачки картонные</t>
  </si>
  <si>
    <t>4602676019957</t>
  </si>
  <si>
    <t>4810368015648</t>
  </si>
  <si>
    <t>4810368015631</t>
  </si>
  <si>
    <t>таблетки, покрытые пленочной оболочкой, 1000 мг, 10 шт. - Упаковки   ячейковые  контурные (3)  - пачки картонные</t>
  </si>
  <si>
    <t xml:space="preserve">Вл.ВииВ Хелскер Великобритания Лимитед, Соединенное Королевство (GB100128388	); Вып.к.Перв.Уп.Втор.Уп.Пр.Глаксо Оперэйшенс Великобритания Лимитед, Соединенное Королевство (GB239820839); </t>
  </si>
  <si>
    <t>ЛП-№(013895)-(РГ-RU)</t>
  </si>
  <si>
    <t>04.05.2026 
25-7-4361517-изм</t>
  </si>
  <si>
    <t>ЛП-№(011746)-(РГ-RU)</t>
  </si>
  <si>
    <t>капсулы, 40 мг, 28 шт. - банки (1)  - пачки картонные</t>
  </si>
  <si>
    <t>Азитромицин ЭКСПРЕСС</t>
  </si>
  <si>
    <t>таблетки, покрытые пленочной оболочкой, 250 мг, 100 шт. - банки (1)  - пачки картонные</t>
  </si>
  <si>
    <t>спрей для местного и наружного применения дозированный, 4.6 мг/доза, 38 г (650 доз) - флаконы (1)  - пачки картонные</t>
  </si>
  <si>
    <t>таблетки, покрытые пленочной оболочкой, 300 мг, 10 шт. - контурная ячейковая  упаковка (3)  - пачка картонная</t>
  </si>
  <si>
    <t>J04AA02</t>
  </si>
  <si>
    <t>раствор для подкожного введения, 150 мг/мл, 1 мл - флаконы (1)  - пачки картонные</t>
  </si>
  <si>
    <t>ЛП-№(001226)-(РГ-RU)</t>
  </si>
  <si>
    <t>4630179302528</t>
  </si>
  <si>
    <t>4630179302573</t>
  </si>
  <si>
    <t>ЛП-№(001384)-(РГ-RU)</t>
  </si>
  <si>
    <t>4630179303877</t>
  </si>
  <si>
    <t>4630179303884</t>
  </si>
  <si>
    <t>4630179303891</t>
  </si>
  <si>
    <t xml:space="preserve">капли для приема внутрь со вкусом апельсина, 15000 МЕ/мл, 10 мл - флакон (1)  - пачка картонная </t>
  </si>
  <si>
    <t>4630179304027</t>
  </si>
  <si>
    <t>4630179304034</t>
  </si>
  <si>
    <t>4630179304041</t>
  </si>
  <si>
    <t>4630179303921</t>
  </si>
  <si>
    <t>4630179303938</t>
  </si>
  <si>
    <t>4630179303945</t>
  </si>
  <si>
    <t>4630179303976</t>
  </si>
  <si>
    <t>4630179303983</t>
  </si>
  <si>
    <t>4630179303990</t>
  </si>
  <si>
    <t>ЛП-№(000738)-(РГ-RU)</t>
  </si>
  <si>
    <t>ЛП-№(002069)-(РГ-RU)</t>
  </si>
  <si>
    <t>4660153656101</t>
  </si>
  <si>
    <t xml:space="preserve">Вл.Вып.к.Втор.Уп.Пр.ООО "Гритвак", Россия (7724007892); Перв.Уп.Федеральное государственное автономное научное учреждение "Федеральный научный центр исследований и разработки иммунобиологических препаратов им. М.П. Чумакова РАН" (Институт полиомиелита) (ФГАНУ "ФНЦИРИП им. М.П. Чумакова РАН" (Институт полиомиелита)), Россия (7751023847); </t>
  </si>
  <si>
    <t>ЛП-№(002076)-(РГ-RU)</t>
  </si>
  <si>
    <t>ЛП-№(002052)-(РГ-RU)</t>
  </si>
  <si>
    <t>ЛП-№(002099)-(РГ-RU)</t>
  </si>
  <si>
    <t>раствор для инъекций, 5 мг/мл, 10 мл - ампула (10)  - пачка картонная</t>
  </si>
  <si>
    <t>L01EX04</t>
  </si>
  <si>
    <t>L01EF02</t>
  </si>
  <si>
    <t>таблетки, покрытые пленочной оболочкой, 80 мг, 10 шт. - банки (1)  - пачки картонные</t>
  </si>
  <si>
    <t>таблетки, покрытые пленочной оболочкой, 80 мг, 30 шт. - банки (1)  - пачки картонные</t>
  </si>
  <si>
    <t>ЛП-№(004076)-(РГ-RU)</t>
  </si>
  <si>
    <t>ЛП-№(004620)-(РГ-RU)</t>
  </si>
  <si>
    <t>ВАНДЕТАНИБ-ПРОМОМЕД</t>
  </si>
  <si>
    <t>ЛП-№(004797)-(РГ-RU)</t>
  </si>
  <si>
    <t>4602509058276</t>
  </si>
  <si>
    <t>4602509058313</t>
  </si>
  <si>
    <t>4602509058252</t>
  </si>
  <si>
    <t>4602509058290</t>
  </si>
  <si>
    <t>ЛП-№(005047)-(РГ-RU)</t>
  </si>
  <si>
    <t>суспензия для приема внутрь для детей, 100 мг/5 мл, 150 мл - флакон (1)  / в комплекте с ложкой мерной / - пачка картонная</t>
  </si>
  <si>
    <t>суспензия для приема внутрь для детей, 100 мг/5 мл, 150 мл - флакон (1)  / в комплекте со стаканчиком мерным / - пачка картонная</t>
  </si>
  <si>
    <t>суспензия для приема внутрь для детей, 100 мг/5 мл, 200 мл - флакон (1)  / в комплекте с ложкой мерной / - пачка картонная</t>
  </si>
  <si>
    <t>суспензия для приема внутрь для детей, 100 мг/5 мл, 200 мл - флакон (1)  / в комплекте со стаканчиком мерным / - пачка картонная</t>
  </si>
  <si>
    <t>таблетки, покрытые пленочной оболочкой, 60 мг, 14 шт. - упаковки ячейковые контурные (4)  - пачки картонные</t>
  </si>
  <si>
    <t>таблетки, покрытые пленочной оболочкой, 90 мг, 14 шт. - упаковки ячейковые контурные (4)  - пачки картонные</t>
  </si>
  <si>
    <t>раствор для инъекций, 500 мкг, 1 мл - шприцы (1)  - пачки картонные</t>
  </si>
  <si>
    <t>4680068453602</t>
  </si>
  <si>
    <t>раствор для инъекций, 500 мкг, 1 мл - шприцы (1)  / в комплекте с салфетками спиртовыми - 1 шт. / - пачки картонные</t>
  </si>
  <si>
    <t>4680068453527</t>
  </si>
  <si>
    <t>таблетки, покрытые пленочной оболочкой, 90 мг, 10 шт. - упаковки ячейковые контурные (6)  - пачки картонные</t>
  </si>
  <si>
    <t>ЛП-№(005686)-(РГ-RU)</t>
  </si>
  <si>
    <t>ЛП-№(005785)-(РГ-RU)</t>
  </si>
  <si>
    <t>таблетки кишечнорастворимые, покрытые пленочной оболочкой, 1 г, 10 шт. - блистер (5)  - пачка картонная</t>
  </si>
  <si>
    <t>ЛП-№(006165)-(РГ-RU)</t>
  </si>
  <si>
    <t>таблетки кишечнорастворимые, покрытые пленочной оболочкой, 1 г, 10 шт. - блистер (10)  - пачка картонная</t>
  </si>
  <si>
    <t>таблетки кишечнорастворимые, покрытые пленочной оболочкой, 1 г, 10 шт. - блистер (20)  - пачка картонная</t>
  </si>
  <si>
    <t>таблетки кишечнорастворимые, покрытые пленочной оболочкой, 1 г, 10 шт. - блистер (30)  - пачка картонная</t>
  </si>
  <si>
    <t>таблетки кишечнорастворимые, покрытые пленочной оболочкой, 1 г, 500 шт. - банка (1)  - пачка картонная</t>
  </si>
  <si>
    <t>таблетки кишечнорастворимые, покрытые пленочной оболочкой, 1 г, 600 шт. - банка (1)  - пачка картонная</t>
  </si>
  <si>
    <t>ЛП-№(006230)-(РГ-RU)</t>
  </si>
  <si>
    <t>таблетки, покрытые пленочной оболочкой, 2.5 мг, 10 шт. - упаковки ячейковые контурные (9)  - пачки картонные</t>
  </si>
  <si>
    <t>ЛП-№(006208)-(РГ-RU)</t>
  </si>
  <si>
    <t>ЛП-№(006445)-(РГ-RU)</t>
  </si>
  <si>
    <t>ЛП-№(006287)-(РГ-RU)</t>
  </si>
  <si>
    <t>ЛП-№(005927)-(РГ-RU)</t>
  </si>
  <si>
    <t>4603905022571</t>
  </si>
  <si>
    <t>ЛП-№(006317)-(РГ-RU)</t>
  </si>
  <si>
    <t>капсулы, 35 мг+65 мг, 50 шт. - банки (1)  - пачки картонные</t>
  </si>
  <si>
    <t>4606486044260</t>
  </si>
  <si>
    <t>ДЕФЕРАЗИРОКС ВЕЛФАРМ</t>
  </si>
  <si>
    <t>ЛП-№(006351)-(РГ-RU)</t>
  </si>
  <si>
    <t>таблетки, покрытые пленочной оболочкой, 360 мг, 10 шт. - контурная ячейковая упаковка (9)  - пачка картонная</t>
  </si>
  <si>
    <t>4610226802676</t>
  </si>
  <si>
    <t>4680136230326</t>
  </si>
  <si>
    <t>таблетки, покрытые пленочной оболочкой, 360 мг, 90 шт. - банка (1)  - пачка картонная</t>
  </si>
  <si>
    <t>4680136230340</t>
  </si>
  <si>
    <t>раствор для местного и наружного применения, 3%, 1 л - бутылки (1)  - для стационаров</t>
  </si>
  <si>
    <t>ЛП-№(006014)-(РГ-RU)</t>
  </si>
  <si>
    <t>4603905022953</t>
  </si>
  <si>
    <t xml:space="preserve">раствор для местного и наружного применения, 3%, 100 мл - флаконы (1) </t>
  </si>
  <si>
    <t>4603905022946</t>
  </si>
  <si>
    <t xml:space="preserve">Вл.Вып.к.Такеда Мануфeкчуринг Австрия АГ, Австрия (ATU50560806); Перв.Уп.Втор.Уп.Пр.Такеда Мануфeкчуринг Австрия АГ, Австрия (ATU50560806); </t>
  </si>
  <si>
    <t>ЛП-№(006724)-(РГ-RU)</t>
  </si>
  <si>
    <t>ЛП-№(006585)-(РГ-RU)</t>
  </si>
  <si>
    <t>САГЛИВЕЛ</t>
  </si>
  <si>
    <t>ЛП-№(007014)-(РГ-RU)</t>
  </si>
  <si>
    <t>4610226803062</t>
  </si>
  <si>
    <t>ЛП-№(007563)-(РГ-RU)</t>
  </si>
  <si>
    <t>ЛП-№(007237)-(РГ-RU)</t>
  </si>
  <si>
    <t>ЛП-№(006959)-(РГ-RU)</t>
  </si>
  <si>
    <t>ЛП-№(007307)-(РГ-RU)</t>
  </si>
  <si>
    <t>ЛП-№(007916)-(РГ-RU)</t>
  </si>
  <si>
    <t>капсулы кишечнорастворимые, 20 мг, 15 шт. - упаковки ячейковые контурные (4)  - пачки картонные</t>
  </si>
  <si>
    <t>таблетки, покрытые пленочной оболочкой, 250 мг, 10 шт. - блистер/контурная ячейковая упаковка (3)  - пачка картонная</t>
  </si>
  <si>
    <t>ЛП-№(008007)-(РГ-RU)</t>
  </si>
  <si>
    <t>таблетки, покрытые пленочной оболочкой, 500 мг, 10 шт. - блистер/контурная ячейковая упаковка (3)  - пачка картонная</t>
  </si>
  <si>
    <t>таблетки, покрытые пленочной оболочкой, 750 мг, 10 шт. - блистер/контурная ячейковая упаковка (3)  - пачка картонная</t>
  </si>
  <si>
    <t>таблетки, покрытые пленочной оболочкой, 1000 мг, 10 шт. - блистер/контурная ячейковая упаковка (3)  - пачка картонная</t>
  </si>
  <si>
    <t>ЛП-№(006490)-(РГ-RU)</t>
  </si>
  <si>
    <t>ЛП-№(007562)-(РГ-RU)</t>
  </si>
  <si>
    <t>таблетки, покрытые пленочной оболочкой, 90 мг, 10 шт. - упаковки ячейковые контурные (3)  - пачки картонные</t>
  </si>
  <si>
    <t>Сугаммадекс-Тева</t>
  </si>
  <si>
    <t>раствор для внутривенного введения, 100 мг/мл, 2 мл - флакон (10)  - пачка картонная</t>
  </si>
  <si>
    <t>ЛП-№(007994)-(РГ-RU)</t>
  </si>
  <si>
    <t>4630013791877</t>
  </si>
  <si>
    <t>ЛП-№(006633)-(РГ-RU)</t>
  </si>
  <si>
    <t xml:space="preserve">раствор для местного и наружного применения, 3%, 100 мл - флаконы темного  стекла (1) </t>
  </si>
  <si>
    <t xml:space="preserve">раствор для местного и наружного применения, 3%, 100 мл - флаконы полимерные (1) </t>
  </si>
  <si>
    <t xml:space="preserve">Вл.Общество с ограниченной ответственностью "ДЖИЭФСИ" (ООО "ДЖИЭФСИ"), Россия (2367013142); Вып.к.Перв.Уп.Втор.Уп.Пр.Общество с ограниченной ответственностью "ФАРМАКОР ПРОДАКШН" (ООО "ФАРМАКОР ПРОДАКШН"), Россия (7802114781); </t>
  </si>
  <si>
    <t>Ванкомицин-АКОС</t>
  </si>
  <si>
    <t>порошок для приготовления концентрата для приготовления раствора для инфузий и раствора для приема внутрь, 500 мг, 1 шт. - флакон (1)  - пачка картонная</t>
  </si>
  <si>
    <t>ЛП-№(008852)-(РГ-RU)</t>
  </si>
  <si>
    <t>4602565039455</t>
  </si>
  <si>
    <t xml:space="preserve">Вл.ООО "НПО Петровакс Фарм", Россия (7702302492); Вып.к.Перв.Уп.Втор.Уп.Пр.Общество с ограниченной ответственностью "НПО Петровакс Фарм" (ООО "НПО Петровакс Фарм"), Россия (7702302492); </t>
  </si>
  <si>
    <t>ЛП-№(009172)-(РГ-RU)</t>
  </si>
  <si>
    <t xml:space="preserve">Вл.Общество с ограниченной ответственностью "АлФарма" (OOO "АлФарма"), Россия (7707781200); Перв.Уп.Пр.Белорусско-голландское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Вып.к.Втор.Уп.Акционерное общество "Алтегра" ( АО "Алтегра"), Россия (5010058143); </t>
  </si>
  <si>
    <t>4610226804243</t>
  </si>
  <si>
    <t>ЛП-№(008835)-(РГ-RU)</t>
  </si>
  <si>
    <t>ЛП-№(010185)-(РГ-RU)</t>
  </si>
  <si>
    <t>4630179320850</t>
  </si>
  <si>
    <t>ЛП-№(009459)-(РГ-RU)</t>
  </si>
  <si>
    <t xml:space="preserve">Вл.Публичное акционерное общество "Акционерное Курганское общество медицинских препаратов и изделий "Синтез" (ПАО "Синтез"), Россия (4501023743); Вып.к.Перв.Уп.Втор.Уп.Пр.Акционерное общество "Биннофарм" (АО "Биннофарм"), Россия (7735518627); </t>
  </si>
  <si>
    <t>таблетки, покрытые пленочной оболочкой, 75 мг, 15 шт. - контурная ячейковая упаковка (6)  - пачка картонная</t>
  </si>
  <si>
    <t>4610004582622</t>
  </si>
  <si>
    <t>ЛП-№(010093)-(РГ-RU)</t>
  </si>
  <si>
    <t>раствор для инъекций, 100 мг/мл, 2 мл - ампулы (10)  - коробки картонные</t>
  </si>
  <si>
    <t>4602824029340</t>
  </si>
  <si>
    <t>4602824029357</t>
  </si>
  <si>
    <t>ЛП-№(010427)-(РГ-RU)</t>
  </si>
  <si>
    <t>4602565039752</t>
  </si>
  <si>
    <t>4602565039790</t>
  </si>
  <si>
    <t>МАЦИТЕНТАН ВЕЛФАРМ</t>
  </si>
  <si>
    <t>ЛП-№(010791)-(РГ-RU)</t>
  </si>
  <si>
    <t>4610226804496</t>
  </si>
  <si>
    <t>4680136234584</t>
  </si>
  <si>
    <t>ЛП-№(011103)-(РГ-RU)</t>
  </si>
  <si>
    <t>4602676013627</t>
  </si>
  <si>
    <t>4602676013603</t>
  </si>
  <si>
    <t>4602676013610</t>
  </si>
  <si>
    <t>ЛП-№(011309)-(РГ-RU)</t>
  </si>
  <si>
    <t>Ципрофлоксацин Экоцифол®</t>
  </si>
  <si>
    <t>ЛП-№(010222)-(РГ-RU)</t>
  </si>
  <si>
    <t>4620305921112</t>
  </si>
  <si>
    <t>4620305921129</t>
  </si>
  <si>
    <t>раствор для инъекций, 0.4 мг/мл, 1 мл - ампулы (10)  - пачки картонные</t>
  </si>
  <si>
    <t>ЛП-№(011473)-(РГ-RU)</t>
  </si>
  <si>
    <t>ЛП-№(011245)-(РГ-RU)</t>
  </si>
  <si>
    <t xml:space="preserve">Вл.Общество с ограниченной ответственностью "Озон" (ООО "Озон"), Россия; Вып.к.Перв.Уп.Втор.Уп.Пр.Общество с ограниченной ответственностью "Озон Фарм" (ООО "Озон Фарм"), Россия (6345022831); </t>
  </si>
  <si>
    <t>4630015115572</t>
  </si>
  <si>
    <t>раствор для внутривенного введения, 100 мг/мл, 4 мл - ампулы (5)  - пачки картонные</t>
  </si>
  <si>
    <t>ЛП-008878</t>
  </si>
  <si>
    <t>4610383700747</t>
  </si>
  <si>
    <t xml:space="preserve">Вл.Общество с ограниченной ответственностью "Велфарм-М" (ООО "Велфарм-М"), Россия; Вып.к.Перв.Уп.Втор.Уп.Пр.Общество с ограниченной ответственностью "Велфарм-М" (ООО "Велфарм-М"), Россия; </t>
  </si>
  <si>
    <t xml:space="preserve">Вл.Общество с ограниченной ответственностью "Велфарм-М" (ООО "Велфарм-М"), Россия; Вып.к.Перв.Уп.Втор.Уп.Пр.Общество с ограниченной ответственностью "Велфарм" (ООО "Велфарм"), Россия; </t>
  </si>
  <si>
    <t>БАЙНДРОК®</t>
  </si>
  <si>
    <t>ЛП-№(011601)-(РГ-RU)</t>
  </si>
  <si>
    <t>ЛП-№(008721)-(РГ-RU)</t>
  </si>
  <si>
    <t>порошок для приготовления раствора для приема внутрь, 12 г, 14 г - пакеты (15)  - пачки картонные</t>
  </si>
  <si>
    <t xml:space="preserve">Вл.Совместное общество с ограниченной ответственностью "Лекфарм" (СООО "Лекфарм"), Республика Беларусь (690303638); Перв.Уп.Втор.Уп.Пр.Совместное общество с ограниченной ответственностью "Лекфарм" (СООО "Лекфарм"), Республика Беларусь (690303638); Вып.к.Совместное общество с ограниченной ответственностью "Лекфарм" (СООО "Лекфарм"), Республика Беларусь (690303638); </t>
  </si>
  <si>
    <t xml:space="preserve">Вл.ООО "АМЕДАРТ", Россия (7705904720); Вып.к.Перв.Уп.Втор.Уп.Пр.ООО "АМЕДАРТ", Россия; </t>
  </si>
  <si>
    <t>ЛП-№(012282)-(РГ-RU)</t>
  </si>
  <si>
    <t>4610383700471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</si>
  <si>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</si>
  <si>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 xml:space="preserve">Вл.Открытое акционерное общество "Фармстандарт-Лексредства" (ОАО "Фармстандарт-Лексредства"), Россия; Вып.к.Перв.Уп.Втор.Уп.Пр.Открытое акционерное общество "Фармстандарт-Лексредства" (ОАО "Фармстандарт-Лексредства"), Россия (4631002737); </t>
  </si>
  <si>
    <t>Алфосимендан</t>
  </si>
  <si>
    <t>ЛП-№(012103)-(РГ-RU)</t>
  </si>
  <si>
    <t>4660228711933</t>
  </si>
  <si>
    <t xml:space="preserve">Вл.Общество с ограниченной ответственностью "РИФ" (ООО "РИФ"), Россия; Вып.к.Перв.Уп.Втор.Уп.Пр.Общество с ограниченной ответственностью "Озон Фарм" (ООО "Озон Фарм"), Россия (6345022831); </t>
  </si>
  <si>
    <t>ЛП-№(011880)-(РГ-RU)</t>
  </si>
  <si>
    <t>4602509068602</t>
  </si>
  <si>
    <t>4602509068626</t>
  </si>
  <si>
    <t>4602509068640</t>
  </si>
  <si>
    <t>4660228711940</t>
  </si>
  <si>
    <t>4603905020041</t>
  </si>
  <si>
    <t>порошок для приготовления раствора для инъекций, 25 мг, 25 мг - флаконы (1)  - пачки картонные</t>
  </si>
  <si>
    <t>Занубрутиниб</t>
  </si>
  <si>
    <t>БРУКИНЗА®</t>
  </si>
  <si>
    <t>L01EL03</t>
  </si>
  <si>
    <t>ЛП-№(012525)-(РГ-RU)</t>
  </si>
  <si>
    <t>4640017592028</t>
  </si>
  <si>
    <t>ЛП-№(008956)-(РГ-RU)</t>
  </si>
  <si>
    <t>4603184005753</t>
  </si>
  <si>
    <t>4602565040383</t>
  </si>
  <si>
    <t>4602565040390</t>
  </si>
  <si>
    <t>4610226807954</t>
  </si>
  <si>
    <t xml:space="preserve">Вл.Общество с ограниченной ответственностью "АЛВИЛС" (ООО "АЛВИЛС"), Россия (7722176486); Вып.к.Перв.Уп.Втор.Уп.Пр.Белорусско-голландское совместное предприятие общество с ограниченной ответственностью "Фармлэнд" (СП ООО "Фармлэнд"), Республика Беларусь (101431475); </t>
  </si>
  <si>
    <t>Оренсия®</t>
  </si>
  <si>
    <t>лиофилизат для приготовления концентрата для приготовления раствора для инфузий, 250 мг, 250 мг - флаконы (1)  / в комплекте с шприцем бессиликоновым - 1 шт. / - пачки картонные</t>
  </si>
  <si>
    <t>ЛП-№(012775)-(РГ-RU)</t>
  </si>
  <si>
    <t>4602505008701</t>
  </si>
  <si>
    <t>4620078630341</t>
  </si>
  <si>
    <t>ЛП-№(013215)-(РГ-RU)</t>
  </si>
  <si>
    <t>4610226808128</t>
  </si>
  <si>
    <t>4610226808760</t>
  </si>
  <si>
    <t>таблетки, покрытые пленочной оболочкой, 200 мг, 14 шт. - упаковки ячейковые контурные (3)  - пачки картонные</t>
  </si>
  <si>
    <t>ЛП-№(013556)-(РГ-RU)</t>
  </si>
  <si>
    <t>ЛП-№(013520)-(РГ-RU)</t>
  </si>
  <si>
    <t>ЛП-№(013760)-(РГ-RU)</t>
  </si>
  <si>
    <t>ЛП-№(013585)-(РГ-RU)</t>
  </si>
  <si>
    <t>ЛП-№(013882)-(РГ-RU)</t>
  </si>
  <si>
    <t>4610383703663</t>
  </si>
  <si>
    <t>ЛП-№(013642)-(РГ-RU)</t>
  </si>
  <si>
    <t>14.04.2026 
576/25-26/ОС-сниж</t>
  </si>
  <si>
    <t xml:space="preserve">Вл.Вып.к.Перв.Уп.Втор.Уп.Пр.Акционерное общество "Ивановская фармацевтическая фабрика", Россия (3702051403); </t>
  </si>
  <si>
    <t>20.04.2026 
582/25-26/ОС-подтв</t>
  </si>
  <si>
    <t>4610383703632</t>
  </si>
  <si>
    <t>капсулы, 40 мг, 112 шт. - банки (1)  - пачки картонные</t>
  </si>
  <si>
    <t>17.04.2026 
579/25-26/ОС-сниж</t>
  </si>
  <si>
    <t>17.04.2026 
632/25-26/ОС-сниж</t>
  </si>
  <si>
    <t>28.04.2026 
634/25-26/ОС-подтв</t>
  </si>
  <si>
    <t>28.04.2026 
634/25-26/ОС -подтв</t>
  </si>
  <si>
    <t>30.04.2026 
658/25-26/ОС-подтв</t>
  </si>
  <si>
    <t>04.05.2026 
663/25-26</t>
  </si>
  <si>
    <t>04.05.2026 
662/25-26</t>
  </si>
  <si>
    <t>ЛЕНВАТИНИБ-ХИМРАР</t>
  </si>
  <si>
    <t>ЛП-№(005978)-(РГ-RU)</t>
  </si>
  <si>
    <t>04.05.2026 
664/25-26</t>
  </si>
  <si>
    <t>4630030161387</t>
  </si>
  <si>
    <t>4630030161394</t>
  </si>
  <si>
    <t>04.05.2026 
665/25-26</t>
  </si>
  <si>
    <t>04.05.2026 
666/25-26</t>
  </si>
  <si>
    <t>04.05.2026 
670/25-26/ОС</t>
  </si>
  <si>
    <t>04.05.2026 
669/25-26</t>
  </si>
  <si>
    <t>04.05.2026 
667/25-26</t>
  </si>
  <si>
    <t>04.05.2026 
668/25-26</t>
  </si>
  <si>
    <t>04.05.2026 
672/25-26</t>
  </si>
  <si>
    <t>04.05.2026 
673/25-26</t>
  </si>
  <si>
    <t>РОКУБРОНУМ®</t>
  </si>
  <si>
    <t>ЛП-№(013543)-(РГ-RU)</t>
  </si>
  <si>
    <t>04.05.2026 
674/25-26</t>
  </si>
  <si>
    <t>4605310030776</t>
  </si>
  <si>
    <t>04.05.2026 
675/25-26</t>
  </si>
  <si>
    <t>лиофилизат для приготовления суспензии для внутрикожного введения и накожного скарификационного нанесения, 15-50 накожных доз, 1 шт. - ампулы (5)  / в комплекте с растворителем: вода для инъекций (ампулы) 5 мл-5 шт. / - пачки картонные</t>
  </si>
  <si>
    <t>04.05.2026 
676/25-26</t>
  </si>
  <si>
    <t>04.05.2026 
677/25-26</t>
  </si>
  <si>
    <t xml:space="preserve">Вл.Общество с ограниченной ответственностью "Велфарм УК", Россия (7743143160); Вып.к.Перв.Уп.Втор.Уп.Пр.Общество с ограниченной ответственностью "Велфарм-М", Россия (7735167866); </t>
  </si>
  <si>
    <t>04.05.2026 
25-7-4361595-изм</t>
  </si>
  <si>
    <t>4680963600415</t>
  </si>
  <si>
    <t>4680963600422</t>
  </si>
  <si>
    <t xml:space="preserve">Вл.Общество с ограниченной ответственностью "Велфарм УК", Россия (7743143160); Вып.к.Перв.Уп.Втор.Уп.Пр.Общество с ограниченной ответственностью "Велфарм" (ООО "Велфарм"), Россия (7733691513); </t>
  </si>
  <si>
    <t>4680136236144</t>
  </si>
  <si>
    <t>4680136236151</t>
  </si>
  <si>
    <t>4680963601009</t>
  </si>
  <si>
    <t>4680963600996</t>
  </si>
  <si>
    <t>4680963600651</t>
  </si>
  <si>
    <t>4680136236328</t>
  </si>
  <si>
    <t>04.05.2026 
678/25-26</t>
  </si>
  <si>
    <t>05.05.2026 
679/25-26</t>
  </si>
  <si>
    <t>концентрат для приготовления раствора для инфузий, 10 мг/мл, 20 мл - флаконы (5)  - коробка картонная</t>
  </si>
  <si>
    <t>04.05.2026 
25-7-4362121-ОС-изм</t>
  </si>
  <si>
    <t xml:space="preserve">Вл.Бристол-Майерс Сквибб Компани, США (22-0790350); Перв.Уп.Пр.Бристол-Майерс Сквибб Холдингс Фарма, Лтд. Лиабилити Компани, США (66-0569799); Втор.Уп.Миллмаунт Хелскеа Лимитед, Ирландия (IE 8253017); Вып.к.Бристол-Майерс Сквибб Крузерат Биолоджикс, Ирландия (9Z70594B ); </t>
  </si>
  <si>
    <t>04.05.2026 
25-7-4362104-ОПР-изм</t>
  </si>
  <si>
    <t>ЛП-№(014016)-(РГ-RU)</t>
  </si>
  <si>
    <t>04.05.2026 
25-7-4362000-изм</t>
  </si>
  <si>
    <t>ЛП-№(011346)-(ГП-RU)</t>
  </si>
  <si>
    <t>04.05.2026 
25-7-4361990-ОПР-изм</t>
  </si>
  <si>
    <t>04.05.2026 
25-7-4361988-изм</t>
  </si>
  <si>
    <t>ЛП-№(014012)-(РГ-RU)</t>
  </si>
  <si>
    <t>04.05.2026 
25-7-4361975-изм</t>
  </si>
  <si>
    <t>ЛП-№(012951)-(РГ-RU)</t>
  </si>
  <si>
    <t>04.05.2026 
25-7-4361987-изм</t>
  </si>
  <si>
    <t>ЛП-№(012952)-(РГ-RU)</t>
  </si>
  <si>
    <t>Апалутамид-29Ф</t>
  </si>
  <si>
    <t>таблетки, покрытые пленочной оболочкой, 60 мг, 10 шт. - упаковки ячейковые контурные (12)  - пачки картонные</t>
  </si>
  <si>
    <t xml:space="preserve">Вл.Общество с ограниченной ответственностью "29 февраля" (ООО "29 февраля"), Россия; Вып.к.Перв.Уп.Втор.Уп.Пр.Общество с ограниченной ответственностью "АЗТ ФАРМА К.Б." (ООО "АЗТ ФАРМА К.Б."), Россия; </t>
  </si>
  <si>
    <t>ЛП-№(013677)-(РГ-RU)</t>
  </si>
  <si>
    <t>05.05.2026 
680/25-26</t>
  </si>
  <si>
    <t>4680125510224</t>
  </si>
  <si>
    <t>Дюфилекс</t>
  </si>
  <si>
    <t xml:space="preserve">Вл.Акционерное общество "Аквион" (АО "АКВИОН"), Россия (7703346654); Вып.к.Перв.Уп.Втор.Уп.Пр.Эмкюр Фармасьютикалз Лтд., Индия; </t>
  </si>
  <si>
    <t>ЛП-№(013381)-(РГ-RU)</t>
  </si>
  <si>
    <t>05.05.2026 
681/25-26</t>
  </si>
  <si>
    <t>04601164005151</t>
  </si>
  <si>
    <t>04601164005144</t>
  </si>
  <si>
    <t>04601164005120</t>
  </si>
  <si>
    <t>05.05.2026 
682/25-26</t>
  </si>
  <si>
    <t>05.05.2026 
683/25-26</t>
  </si>
  <si>
    <t>лиофилизат для приготовления раствора для внутривенного введения, 500 МЕ, 500 МЕ - флаконы (1)  / в комплекте с набором для растворения: вода для инъекций (флакон) 20 мл-1 шт., шприц одноразовый-1 шт., игла двухконцевая-1 шт., игла фильтровальная-1 шт., система для введения (игла-бабочка)-1 шт., салфетки дезинфицирующие-2шт. / - пачки картонные</t>
  </si>
  <si>
    <t>ЛП-№(013500)-(РГ-RU)</t>
  </si>
  <si>
    <t>05.05.2026 
25-7-4361607-изм</t>
  </si>
  <si>
    <t>4640444810498</t>
  </si>
  <si>
    <t>4640444810504</t>
  </si>
  <si>
    <t>05.05.2026 
687/25-26</t>
  </si>
  <si>
    <t>05.05.2026 
685/25-26</t>
  </si>
  <si>
    <t>05.05.2026 
686/25-26</t>
  </si>
  <si>
    <t xml:space="preserve">раствор для наружного применения спиртовой, 1%, 40 мл - флакон темного стекла (1)  /  / - </t>
  </si>
  <si>
    <t xml:space="preserve">раствор для наружного применения спиртовой, 2%, 40 мл - флакон темного стекла (1)  /  / - </t>
  </si>
  <si>
    <t>05.05.2026 
684/25-26</t>
  </si>
  <si>
    <t>05.05.2026 
688/25-26</t>
  </si>
  <si>
    <t>05.05.2026 
689/25-26</t>
  </si>
  <si>
    <t>05.05.2026 
690/25-26</t>
  </si>
  <si>
    <t>раствор для инфузий, 100 мг/мл, 1000 мл - флаконы (10)  - лотки картонные</t>
  </si>
  <si>
    <t>05.05.2026 
691/25-26</t>
  </si>
  <si>
    <t>4630179323455</t>
  </si>
  <si>
    <t>раствор для инфузий, 100 мг/мл, 1000 мл - флаконы (10)  - короба картонные</t>
  </si>
  <si>
    <t>4630179323400</t>
  </si>
  <si>
    <t>таблетки, покрытые пленочной оболочкой, 750 мг, 10 шт. - упаковки ячейковые контурные (2)  - пачки картонные</t>
  </si>
  <si>
    <t>05.05.2026 
692/25-26</t>
  </si>
  <si>
    <t>4620018744602</t>
  </si>
  <si>
    <t>05.05.2026 
693/25-26</t>
  </si>
  <si>
    <t>05.05.2026 
694/25-26</t>
  </si>
  <si>
    <t>Осимертиниб-АМЕДАРТ</t>
  </si>
  <si>
    <t>таблетки, покрытые пленочной оболочкой, 40 мг, 10 шт. - банки (1)  - пачки картонные</t>
  </si>
  <si>
    <t>ЛП-№(013578)-(РГ-RU)</t>
  </si>
  <si>
    <t>05.05.2026 
695/25-26</t>
  </si>
  <si>
    <t>4630106836256</t>
  </si>
  <si>
    <t>4630106836263</t>
  </si>
  <si>
    <t>4630106836270</t>
  </si>
  <si>
    <t>4630106836300</t>
  </si>
  <si>
    <t>05.05.2026 
696/25-26</t>
  </si>
  <si>
    <t>04.05.2026 
671/25-26/ОС</t>
  </si>
  <si>
    <t>лиофилизат для приготовления раствора для инфузий, 600 МЕ, 600 МЕ - флакон (1)  / в комплекте с растворителем (флаконы) 5 мл - 1шт., набором для растворения и введения (игла-переходник, игла воздуховодная, игла-фильтр, шприц одноразовый, игла-"бабочка" для трансфузии, одноразовая игла для инъекций) / - коробка картонная</t>
  </si>
  <si>
    <t>ЛП-№(013568)-(РГ-RU)</t>
  </si>
  <si>
    <t>05.05.2026 
25-7-4362033-изм</t>
  </si>
  <si>
    <t>Флуконазол Эльфа®</t>
  </si>
  <si>
    <t xml:space="preserve">Вл.АО "Научно-производственный центр "ЭЛЬФА", Россия (7709203010); Вып.к.Перв.Уп.Втор.Уп.Пр.Акса Парентералс Лтд., Индия (AAFCA3600E); </t>
  </si>
  <si>
    <t>ЛП-№(013992)-(РГ-RU)</t>
  </si>
  <si>
    <t>05.05.2026 
25-7-4362105-ОПР-изм</t>
  </si>
  <si>
    <t>4607037191822</t>
  </si>
  <si>
    <t>ЛП-№(014323)-(РГ-RU)</t>
  </si>
  <si>
    <t>05.05.2026 
25-7-4362372-изм</t>
  </si>
  <si>
    <t>раствор для инъекций, 4 мг/мл, 1 мл - ампулы (5)  - пластиковый поддон (5) - пачка картонная</t>
  </si>
  <si>
    <t>ЛП-№(014128)-(РГ-RU)</t>
  </si>
  <si>
    <t>05.05.2026 
25-7-4361604-ОПР-изм</t>
  </si>
  <si>
    <t>05.05.2026 
25-7-4362372-ОС-изм</t>
  </si>
  <si>
    <t>Тилаксин®</t>
  </si>
  <si>
    <t>таблетки, покрытые оболочкой, 125 мг, 6 шт. - банки (1)  - пачки картонные</t>
  </si>
  <si>
    <t>ЛП-№(014243)-(РГ-RU)</t>
  </si>
  <si>
    <t>05.05.2026 
25-7-4362373-изм</t>
  </si>
  <si>
    <t>таблетки, покрытые оболочкой, 125 мг, 10 шт. - банки (1)  - пачки картонные</t>
  </si>
  <si>
    <t>таблетки, покрытые оболочкой, 125 мг, 6 шт. - упаковки ячейковые контурные (1)  - пачки картонные</t>
  </si>
  <si>
    <t>таблетки, покрытые оболочкой, 125 мг, 10 шт. - упаковки ячейковые контурные (1)  - пачки картонные</t>
  </si>
  <si>
    <t>ЛП-№(014108)-(РГ-RU)</t>
  </si>
  <si>
    <t>05.05.2026 
25-7-4362375-изм</t>
  </si>
  <si>
    <t>06.05.2026 
698/25-26</t>
  </si>
  <si>
    <t>06.05.2026 
699/25-26</t>
  </si>
  <si>
    <t>капсулы, 25 мг, 14 шт. - упаковки ячейковые контурные (3)  - пачки картонные</t>
  </si>
  <si>
    <t>ЛП-№(007148)-(РГ-RU)</t>
  </si>
  <si>
    <t>06.05.2026 
700/25-26</t>
  </si>
  <si>
    <t>4660153659362</t>
  </si>
  <si>
    <t>06.05.2026 
697/25-26/ОС-подтв</t>
  </si>
  <si>
    <t>06.05.2026 
701/25-26</t>
  </si>
  <si>
    <t>ЛП-№(013991)-(РГ-RU)</t>
  </si>
  <si>
    <t>06.05.2026 
25-7-4362376-изм</t>
  </si>
  <si>
    <t>раствор для внутривенного и внутримышечного введения, 50 мг/мл, 2 мл - ампулы с кольцом разлома или точкой и насечкой (10)  /  / - пачка картонная</t>
  </si>
  <si>
    <t>07.05.2026 
702/25-26</t>
  </si>
  <si>
    <t>06.05.2026 
25-7-4362377-изм</t>
  </si>
  <si>
    <t>4610383703472</t>
  </si>
  <si>
    <t>Вакцина для профилактики брюшного тифа полисахаридная</t>
  </si>
  <si>
    <t>ЛП-№(013166)-(РГ-RU)</t>
  </si>
  <si>
    <t>06.05.2026 
25-7-4362379-изм</t>
  </si>
  <si>
    <t>06.05.2026 
25-7-4362381-изм</t>
  </si>
  <si>
    <t>06.05.2026 
25-7-4362382-изм</t>
  </si>
  <si>
    <t>4650277061219</t>
  </si>
  <si>
    <t>4650277061226</t>
  </si>
  <si>
    <t>07.05.2026 
708/25-26</t>
  </si>
  <si>
    <t>раствор для внутривенного введения, 100 мг/мл, 2 мл - флакон (10)  - пачка  картоная</t>
  </si>
  <si>
    <t xml:space="preserve">Вл.Акционерное общество "Фирма Евросервис", Россия (7731241639); Вып.к.Перв.Уп.Втор.Уп.Пр.К.О. Ромфарм Компани С.Р.Л., Румыния (14399646); </t>
  </si>
  <si>
    <t>06.05.2026 
25-7-4362609-изм</t>
  </si>
  <si>
    <t>4660009570971</t>
  </si>
  <si>
    <t>таблетки, 5 мг, 10 шт._ - упаковки ячейковые контурные (3)  - пачки картонные</t>
  </si>
  <si>
    <t>06.05.2026 
25-7-4362605-ОПР-изм</t>
  </si>
  <si>
    <t>4605422041189</t>
  </si>
  <si>
    <t>07.05.2026 
709/25-26</t>
  </si>
  <si>
    <t>07.05.2026 
705/25-26</t>
  </si>
  <si>
    <t>07.05.2026 
706/25-26</t>
  </si>
  <si>
    <t>07.05.2026 
707/25-26</t>
  </si>
  <si>
    <t>07.05.2026 
704/25-26</t>
  </si>
  <si>
    <t xml:space="preserve">раствор для местного и наружного применения, 3%, 1 л - бутылки (1)  /  / - </t>
  </si>
  <si>
    <t xml:space="preserve">Вл.Общество с ограниченной ответственностью "Озон Медика" (ООО "Озон Медика"), Россия (6382079441); Вып.к.Перв.Уп.Втор.Уп.Пр.Общество с ограниченной ответственностью "Озон" (ООО "Озон"), Россия; </t>
  </si>
  <si>
    <t>07.05.2026 
710/25-26</t>
  </si>
  <si>
    <t>таблетки, 100 мкг, 25 шт. - контурная ячейковая упаковка (4)  /  / - пачка картонная</t>
  </si>
  <si>
    <t>07.05.2026 
703/25-26</t>
  </si>
  <si>
    <t>таблетки, 200 мкг, 25 шт. - контурная ячейковая упаковка (4)  /  / - пачка картонная</t>
  </si>
  <si>
    <t>07.05.2026 
711/25-26</t>
  </si>
  <si>
    <t>раствор для внутривенного введения, 100 мг/мл, 4 мл - ампулы (5)  /  / - пачки картонные</t>
  </si>
  <si>
    <t>07.05.2026 
712/25-26</t>
  </si>
  <si>
    <t>ЛП-№(013850)-(РГ-RU)</t>
  </si>
  <si>
    <t>07.05.2026 
25-7-4362706-ОС-изм</t>
  </si>
  <si>
    <t>ЛП-№(014080)-(РГ-RU)</t>
  </si>
  <si>
    <t>07.05.2026 
25-7-4362708-ОС-изм</t>
  </si>
  <si>
    <t>ЛП-№(013650)-(РГ-RU)</t>
  </si>
  <si>
    <t>07.05.2026 
713/25-26</t>
  </si>
  <si>
    <t>4630015115367</t>
  </si>
  <si>
    <t>07.05.2026 
714/25-26</t>
  </si>
  <si>
    <t>07.05.2026 
715/25-26</t>
  </si>
  <si>
    <t>капсулы, 35 мг+65 мг, 10 шт. - упаковки ячейковые контурные (5)  /  / - пачки картонные</t>
  </si>
  <si>
    <t>ЛП-№(013728)-(РГ-RU)</t>
  </si>
  <si>
    <t>07.05.2026 
25-7-4362727-ОС-изм</t>
  </si>
  <si>
    <t>07.05.2026 
716/25-26</t>
  </si>
  <si>
    <t>07.05.2026 
718/25-26</t>
  </si>
  <si>
    <t>07.05.2026 
719/25-26</t>
  </si>
  <si>
    <t>07.05.2026 
717/25-26</t>
  </si>
  <si>
    <t>07.05.2026 
720/25-26</t>
  </si>
  <si>
    <t>лиофилизат для приготовления суспензии для подкожного введения и накожного скарификационного нанесения, 4-10 накожных доз, 1 шт. - ампулы (5)  / для лечебно-профилактических учреждений / - пачки картонные</t>
  </si>
  <si>
    <t>07.05.2026 
721/25-26</t>
  </si>
  <si>
    <t>лиофилизат для приготовления суспензии для подкожного введения и накожного скарификационного нанесения, 4-10 накожных доз, 1 шт. - ампулы (5)  / для лечебно-профилактических учреждений / - пачка картонная</t>
  </si>
  <si>
    <t>Карфилзомиб-Промомед</t>
  </si>
  <si>
    <t>лиофилизат для приготовления раствора для инфузий, 60 мг, 3209.4 мг - флакон (1)  - пачка картонная</t>
  </si>
  <si>
    <t>04.05.2026 
25-7-4361518-сниж-изм</t>
  </si>
  <si>
    <t xml:space="preserve">Вл.АстраЗенека АБ, Швеция (SE556011748201); Перв.Уп.Пр.Амджен Мэньюфэкчуринг Лимитед ЭлЭлСи, Пуэрто-Рико (98-0210484); Вып.к.Втор.Уп.АстраЗенека АБ, Швеция (SE556011748201); </t>
  </si>
  <si>
    <t>04.05.2026 
25-7-4361177-изм</t>
  </si>
  <si>
    <t>5000456088558</t>
  </si>
  <si>
    <t xml:space="preserve">Вл.АстраЗенека АБ, Швеция (SE556011748201); Перв.Уп.Пр.Амджен Мэньюфэкчуринг Лимитед ЭлЭлСи, Пуэрто-Рико (98-0210484); Втор.Уп.Пэкеджинг Координейторс ЭлЭлСи, США (455161460); Вып.к.АстраЗенека АБ, Швеция (SE556011748201); </t>
  </si>
  <si>
    <t>04.05.2026 
25-7-4361176-зм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</si>
  <si>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"Велфарм-М" (ООО "Велфарм-М"), Россия; </t>
  </si>
  <si>
    <t>07.05.2026 
724/25-26</t>
  </si>
  <si>
    <t>4680963601030</t>
  </si>
  <si>
    <t>таблетки, покрытые пленочной оболочкой, 2.5 мг, 90 шт. - банки (1)  - пачки картонные</t>
  </si>
  <si>
    <t>4680963601047</t>
  </si>
  <si>
    <t>4680963601054</t>
  </si>
  <si>
    <t>4680963601061</t>
  </si>
  <si>
    <t>4680963601016</t>
  </si>
  <si>
    <t>4680963601023</t>
  </si>
  <si>
    <t>4680136236168</t>
  </si>
  <si>
    <t>4680136236175</t>
  </si>
  <si>
    <t>4680136236182</t>
  </si>
  <si>
    <t xml:space="preserve">Вл.Акционерное общество "ГЕНЕРИУМ" (АО "ГЕНЕРИУМ"), Россия (3321027747); Перв.Уп.Пр.Акционерное общество "ГЕНЕРИУМ" (АО "ГЕНЕРИУМ"), Россия; Вып.к.Втор.Уп.Общество с ограниченной ответственностью "Генериум-Некст" (ООО "Генериум-Некст"), Россия; </t>
  </si>
  <si>
    <t>07.05.2026 
727/25-26</t>
  </si>
  <si>
    <t>4620078630327</t>
  </si>
  <si>
    <t xml:space="preserve">Вл.Вып.к.Акционерное общество "ГЕНЕРИУМ" (АО "ГЕНЕРИУМ"), Россия (3321027747); Перв.Уп.Втор.Уп.Пр.Акционерное общество "ГЕНЕРИУМ" (АО "ГЕНЕРИУМ"), Россия; </t>
  </si>
  <si>
    <t>4660007931545</t>
  </si>
  <si>
    <t>07.05.2026 
725/25-26</t>
  </si>
  <si>
    <t>ЭСМОЛОЛ ВЕЛФАРМ</t>
  </si>
  <si>
    <t>ЛП-№(013155)-(РГ-RU)</t>
  </si>
  <si>
    <t>07.05.2026 
723/25-26</t>
  </si>
  <si>
    <t>4610226809347</t>
  </si>
  <si>
    <t>4610226809330</t>
  </si>
  <si>
    <t>07.05.2026 
726/25-26</t>
  </si>
  <si>
    <t>Лимирис®</t>
  </si>
  <si>
    <t>ЛП-№(012816)-(РГ-RU)</t>
  </si>
  <si>
    <t>07.05.2026 
728/25-26</t>
  </si>
  <si>
    <t>4660007931569</t>
  </si>
  <si>
    <t>4680136235765</t>
  </si>
  <si>
    <t>4680136235758</t>
  </si>
  <si>
    <t>07.05.2026 
729/25-26</t>
  </si>
  <si>
    <t>07.05.2026 
730/25-26</t>
  </si>
  <si>
    <t>07.05.2026 
25-7-4362819-изм</t>
  </si>
  <si>
    <t>08.05.2026 
731/25-26</t>
  </si>
  <si>
    <t>07.05.2026 
25-7-4362820-изм</t>
  </si>
  <si>
    <t>08.05.2026 
732/25-26</t>
  </si>
  <si>
    <t>ЛП-№(007920)-(РГ-RU)</t>
  </si>
  <si>
    <t>08.05.2026 
733/25-26</t>
  </si>
  <si>
    <t>4607019014026</t>
  </si>
  <si>
    <t>4607019014033</t>
  </si>
  <si>
    <t>4607019014040</t>
  </si>
  <si>
    <t>4607019014057</t>
  </si>
  <si>
    <t xml:space="preserve">Вл.Вып.к.Перв.Уп.Втор.Уп.Пр.Акционерное общество "ФИРМА "ВИТАФАРМА" (АО "ФИРМА "ВИТАФАРМА"), Россия (7706113016); </t>
  </si>
  <si>
    <t>ЛП-№(012809)-(РГ-RU)</t>
  </si>
  <si>
    <t>06.05.2026 
25-7-4360854-изм</t>
  </si>
  <si>
    <t>концентрат для приготовления раствора для инфузий, 2.5 мг/мл, 5 мл - флаконы (1)  - пачка картонная</t>
  </si>
  <si>
    <t>07.05.2026 
25-7-4362691-изм</t>
  </si>
  <si>
    <t>07.05.2026 
25-7-4362703-изм</t>
  </si>
  <si>
    <t>Энзалутамид-АМЕДАРТ</t>
  </si>
  <si>
    <t>ЛП-№(013955)-(РГ-RU)</t>
  </si>
  <si>
    <t>08.05.2026 
734/25-26</t>
  </si>
  <si>
    <t>4630106836324</t>
  </si>
  <si>
    <t>4630106836331</t>
  </si>
  <si>
    <t>Дабигатрана этексилат-ДЖИЭФСИ®</t>
  </si>
  <si>
    <t>07.05.2026 
25-7-4362700-изм</t>
  </si>
  <si>
    <t>4603569009291</t>
  </si>
  <si>
    <t>4603569009314</t>
  </si>
  <si>
    <t>4603569009307</t>
  </si>
  <si>
    <t>4603569009321</t>
  </si>
  <si>
    <t>08.05.2026 
737/25-26</t>
  </si>
  <si>
    <t>раствор для внутривенного и внутримышечного введения, 10 мг/мл, 1 мл - ампулы (10)  /  / - коробки картонные</t>
  </si>
  <si>
    <t>08.05.2026 
736/25-26</t>
  </si>
  <si>
    <t>08.05.2026 
735/25-26</t>
  </si>
  <si>
    <t>08.05.2026 
739/25-26</t>
  </si>
  <si>
    <t>08.05.2026 
740/25-26</t>
  </si>
  <si>
    <t>07.05.2026 
722/25-26/ОС</t>
  </si>
  <si>
    <t>Тикагрелор-ЛФ</t>
  </si>
  <si>
    <t>ЛП-№(012696)-(РГ-RU)</t>
  </si>
  <si>
    <t>08.05.2026 
741/25-26</t>
  </si>
  <si>
    <t>4812608015234</t>
  </si>
  <si>
    <t>4812608015258</t>
  </si>
  <si>
    <t>4812608015265</t>
  </si>
  <si>
    <t>4812608015241</t>
  </si>
  <si>
    <t>08.05.2026 
742/25-26/ОС</t>
  </si>
  <si>
    <t>капсулы, 40000 ЕД, 50 шт. - банки (1)  - пачки картонные</t>
  </si>
  <si>
    <t>08.05.2026 
25-7-4362723-изм</t>
  </si>
  <si>
    <t>4620305921921</t>
  </si>
  <si>
    <t>ЛП-№(014093)-(РГ-RU)</t>
  </si>
  <si>
    <t>08.05.2026 
25-7-4362824-изм</t>
  </si>
  <si>
    <t>капсулы, 80 мг, 120 шт. - банки (1)  - коробки картонные</t>
  </si>
  <si>
    <t xml:space="preserve">Вл.БиУан Медисинз Фармасьютикалз ГмбХ, Швейцария (654134); Пр.ООО Каталент СиТиЭс, США (13-35213-35231633163); Перв.Уп.Андерсон Брекон Инк, США (36-2653297); Вып.к.Втор.Уп.Общество с ограниченной ответственностью "Нанолек" (ООО "Нанолек"), Россия (7701917006); </t>
  </si>
  <si>
    <t>08.05.2026 
25-7-4362825-изм</t>
  </si>
  <si>
    <t>ЛП-№(013988)-(РГ-RU)</t>
  </si>
  <si>
    <t>08.05.2026 
25-7-4362919-ОПР-изм</t>
  </si>
  <si>
    <t>4620487040106</t>
  </si>
  <si>
    <t>4620487040120</t>
  </si>
  <si>
    <t>ЛП-№(014089)-(РГ-RU)</t>
  </si>
  <si>
    <t>08.05.2026 
25-7-4362702-изм</t>
  </si>
  <si>
    <t>4680136236564</t>
  </si>
  <si>
    <t>4680136236571</t>
  </si>
  <si>
    <t>4680136236588</t>
  </si>
  <si>
    <t>08.05.2026 
25-7-4362699-изм</t>
  </si>
  <si>
    <t>4680136236335</t>
  </si>
  <si>
    <t>4680136236342</t>
  </si>
  <si>
    <t>4680136236359</t>
  </si>
  <si>
    <t>12.05.2026 
738/25-26</t>
  </si>
  <si>
    <t>08.05.2026 
25-7-4362713-изм</t>
  </si>
  <si>
    <t>4680136236366</t>
  </si>
  <si>
    <t>4680136236397</t>
  </si>
  <si>
    <t>4680136236380</t>
  </si>
  <si>
    <t>4680136236403</t>
  </si>
  <si>
    <t>4680136236373</t>
  </si>
  <si>
    <t>Тиепенем®</t>
  </si>
  <si>
    <t>ЛП-№(010784)-(РГ-RU)</t>
  </si>
  <si>
    <t>08.05.2026 
25-7-4362725-ОПР-изм</t>
  </si>
  <si>
    <t>таблетки диспергируемые, 500 мг, 3 шт. - упаковки ячейковые контурные (2)  - пачки картонные</t>
  </si>
  <si>
    <t>12.05.2026 
744/25-26</t>
  </si>
  <si>
    <t>4601669022844</t>
  </si>
  <si>
    <t>пластырь трансдермальный, 50 мкг/ч, 1 шт. - саше (5)  /  / - пачка  картонная</t>
  </si>
  <si>
    <t>12.05.2026 
745/25-26</t>
  </si>
  <si>
    <t>пластырь трансдермальный, 50 мкг/ч, 1 шт. - саше (5)  - пачки картонные</t>
  </si>
  <si>
    <t>пластырь трансдермальный, 100 мкг/ч, 1 шт. - саше (5)  /  / - пачка  картонная</t>
  </si>
  <si>
    <t>пластырь трансдермальный, 100 мкг/ч, 1 шт. - саше (5)  - пачки картонные</t>
  </si>
  <si>
    <t>пластырь трансдермальный, 75 мкг/ч, 1 шт. - саше (5)  /  / - пачка  картонная</t>
  </si>
  <si>
    <t>пластырь трансдермальный, 75 мкг/ч, 1 шт. - саше (5)  - пачки картонные</t>
  </si>
  <si>
    <t>12.05.2026 
750/25-26</t>
  </si>
  <si>
    <t>12.05.2026 
749/25-26</t>
  </si>
  <si>
    <t>ЛЕВОФЛОКСАЦИН ВЕЛФАРМ</t>
  </si>
  <si>
    <t>капли глазные, 5 мг/мл, 5 мл - тюбик-капельницы (1)  - пачки картонные</t>
  </si>
  <si>
    <t>ЛП-№(013818)-(РГ-RU)</t>
  </si>
  <si>
    <t>12.05.2026 
748/25-26</t>
  </si>
  <si>
    <t>4680963600088</t>
  </si>
  <si>
    <t>капли глазные, 5 мг/мл, 10 мл - тюбик-капельницы (1)  - пачки картонные</t>
  </si>
  <si>
    <t>4680963600095</t>
  </si>
  <si>
    <t>12.05.2026 
747/25-26</t>
  </si>
  <si>
    <t>12.05.2026 
751/25-26</t>
  </si>
  <si>
    <t>12.05.2026 
752/25-26</t>
  </si>
  <si>
    <t>12.05.2026 
753/25-26</t>
  </si>
  <si>
    <t>12.05.2026 
754/25-26</t>
  </si>
  <si>
    <t>12.05.2026 
755/25-26</t>
  </si>
  <si>
    <t>07.05.2026 
746/25-26/ОС-подтв</t>
  </si>
  <si>
    <t>06.05.2026 
743/25-26/ОС-подтв</t>
  </si>
  <si>
    <t>Элитика</t>
  </si>
  <si>
    <t>12.05.2026 
25-7-4361986-ОПР-изм</t>
  </si>
  <si>
    <t>4610011975387</t>
  </si>
  <si>
    <t>4610011975400</t>
  </si>
  <si>
    <t>4610011975424</t>
  </si>
  <si>
    <t>4610011975448</t>
  </si>
  <si>
    <t>12.05.2026 
25-7-4362717-изм</t>
  </si>
  <si>
    <t>4680963600101</t>
  </si>
  <si>
    <t>4680963600118</t>
  </si>
  <si>
    <t>4680963600132</t>
  </si>
  <si>
    <t>4680963600156</t>
  </si>
  <si>
    <t>4680963600125</t>
  </si>
  <si>
    <t>4680963600163</t>
  </si>
  <si>
    <t>4680963600149</t>
  </si>
  <si>
    <t>12.05.2026 
25-7-4362829-изм</t>
  </si>
  <si>
    <t>4680963600590</t>
  </si>
  <si>
    <t>4680963600606</t>
  </si>
  <si>
    <t>4680963600613</t>
  </si>
  <si>
    <t>4680963600620</t>
  </si>
  <si>
    <t>4680963600637</t>
  </si>
  <si>
    <t>4680963600644</t>
  </si>
  <si>
    <t>порошок для приготовления раствора для внутривенного и внутримышечного введения, 200 мг, 1 шт. - флакон (50)  - коробка картонная (для стационаров)</t>
  </si>
  <si>
    <t>ЛП-№(014298)-(РГ-RU)</t>
  </si>
  <si>
    <t>12.05.2026 
25-7-4362828-изм</t>
  </si>
  <si>
    <t>порошок для приготовления раствора для внутривенного и внутримышечного введения, 200 мг, 1 шт. - флакон (1)  - пачка картонная</t>
  </si>
  <si>
    <t>порошок для приготовления раствора для внутривенного и внутримышечного введения, 200 мг, 1 шт. - флакон (5)  - пачка картонная</t>
  </si>
  <si>
    <t>порошок для приготовления раствора для внутривенного и внутримышечного введения, 200 мг, 1 шт. - флакон (10)  - пачка картонная</t>
  </si>
  <si>
    <t>ЛП-№(013851)-(РГ-RU)</t>
  </si>
  <si>
    <t>12.05.2026 
25-7-4362827-изм</t>
  </si>
  <si>
    <t>13.05.2026 
756/25-26/ОС</t>
  </si>
  <si>
    <t>раствор для подкожного введения, 150 мг/1 мл, 1 мл - шприцы (1)  - пачки картонные</t>
  </si>
  <si>
    <t>ЛП-№(013995)-(РГ-RU)</t>
  </si>
  <si>
    <t>08.05.2026 
25-7-4361704-изм</t>
  </si>
  <si>
    <t>ИММУНОРО КЕДРИОН</t>
  </si>
  <si>
    <t>раствор для внутримышечного введения, 300 мкг (1500 МЕ), 2 мл - шприцы (1)  - пачки картонные</t>
  </si>
  <si>
    <t xml:space="preserve">Вл.Кедрион С.п.А., Италия; Вып.к.Перв.Уп.Втор.Уп.Пр.Кедрион С.п.А., Италия; </t>
  </si>
  <si>
    <t>ЛП-008883</t>
  </si>
  <si>
    <t>14.05.2026 
757/25-26</t>
  </si>
  <si>
    <t>4607003390037</t>
  </si>
  <si>
    <t xml:space="preserve">Вл.Общество с ограниченной ответственностью "Научно-производственная компания "Скан Биотек" (ООО "НПК "Скан Биотек), Россия (9729298279); Вып.к.Перв.Уп.Втор.Уп.Пр.Общество с ограниченной ответственностью "Научно-производственная компания "Скан Биотек" (ООО "НПК "Скан Биотек"), Россия (9729298279); </t>
  </si>
  <si>
    <t>13.05.2026 
25-7-4362971-ОС-изм</t>
  </si>
  <si>
    <t>4620136913379</t>
  </si>
  <si>
    <t>13.05.2026 
25-7-4362977-ОПР-изм</t>
  </si>
  <si>
    <t>4620136913683</t>
  </si>
  <si>
    <t>4620136913706</t>
  </si>
  <si>
    <t>4620136913720</t>
  </si>
  <si>
    <t>4620136913690</t>
  </si>
  <si>
    <t>4620136913713</t>
  </si>
  <si>
    <t>4620136913737</t>
  </si>
  <si>
    <t>13.05.2026 
25-7-4362976-изм</t>
  </si>
  <si>
    <t>4620136913539</t>
  </si>
  <si>
    <t>4620136913546</t>
  </si>
  <si>
    <t>4620136913553</t>
  </si>
  <si>
    <t>4620136913560</t>
  </si>
  <si>
    <t>4620136913577</t>
  </si>
  <si>
    <t>4620136913584</t>
  </si>
  <si>
    <t>13.05.2026 
25-7-4362978-ОПР-изм</t>
  </si>
  <si>
    <t>4620136913652</t>
  </si>
  <si>
    <t>4620136913669</t>
  </si>
  <si>
    <t>4620136913676</t>
  </si>
  <si>
    <t>раствор для инфузий, 10 мг/мл, 50 мл - флаконы (10)  - коробки картонные (для стационаров)</t>
  </si>
  <si>
    <t>ЛП-№(014079)-(РГ-RU)</t>
  </si>
  <si>
    <t>13.05.2026 
25-7-4363030-изм</t>
  </si>
  <si>
    <t>4607092932736</t>
  </si>
  <si>
    <t>раствор для инфузий, 10 мг/мл, 100 мл - флаконы (10)  - коробки картонные (для стационаров)</t>
  </si>
  <si>
    <t>4607092932767</t>
  </si>
  <si>
    <t>спрей назальный дозированный, 500 МЕ/доза, 200 доз - флакон (1)  - пачка  картонная</t>
  </si>
  <si>
    <t>ЛП-№(013994)-(РГ-RU)</t>
  </si>
  <si>
    <t>13.05.2026 
25-7-4363029-изм</t>
  </si>
  <si>
    <t>13.05.2026 
25-7-4362972-изм</t>
  </si>
  <si>
    <t>4620136913485</t>
  </si>
  <si>
    <t>4620136913492</t>
  </si>
  <si>
    <t>4620136913508</t>
  </si>
  <si>
    <t>13.05.2026 
25-7-4362975-ОПР-изм</t>
  </si>
  <si>
    <t>4620136913515</t>
  </si>
  <si>
    <t>4620136913522</t>
  </si>
  <si>
    <t>13.05.2026 
25-7-4362973-ОПР-изм</t>
  </si>
  <si>
    <t>4620136913423</t>
  </si>
  <si>
    <t>4620136913454</t>
  </si>
  <si>
    <t>4620136913461</t>
  </si>
  <si>
    <t>4620136913430</t>
  </si>
  <si>
    <t>4620136913447</t>
  </si>
  <si>
    <t>4620136913478</t>
  </si>
  <si>
    <t>14.05.2026 
758/25-26</t>
  </si>
  <si>
    <t>гель для наружного применения, 5%, 100 г - тубы (1)  /  / - пачки картонные</t>
  </si>
  <si>
    <t>14.05.2026 
759/25-26</t>
  </si>
  <si>
    <t>14.05.2026 
760/25-26</t>
  </si>
  <si>
    <t>14.05.2026 
764/25-26</t>
  </si>
  <si>
    <t>14.05.2026 
763/25-26</t>
  </si>
  <si>
    <t>14.05.2026 
761/25-26</t>
  </si>
  <si>
    <t>14.05.2026 
762/25-26</t>
  </si>
  <si>
    <t>14.05.2026 
765/25-26</t>
  </si>
  <si>
    <t xml:space="preserve">Вл.Общество с ограниченной ответственностью "ТехноФарм" (ООО "ТехноФарм"), Россия; Вып.к.Перв.Уп.Втор.Уп.Пр.Акционерное общество "Татхимфармпрепараты" (АО "Татхимфармпрепараты" ), Россия (1658047200); </t>
  </si>
  <si>
    <t>14.05.2026 
766/25-26</t>
  </si>
  <si>
    <t>4604060997193</t>
  </si>
  <si>
    <t>таблетки, покрытые оболочкой, 200 мг, 10 шт. - упаковки ячейковые контурные (3)  - пачки картонные</t>
  </si>
  <si>
    <t>4604060996448</t>
  </si>
  <si>
    <t>ЛП-№(008209)-(РГ-RU)</t>
  </si>
  <si>
    <t>14.05.2026 
767/25-26</t>
  </si>
  <si>
    <t>4607019014125</t>
  </si>
  <si>
    <t>таблетки, покрытые пленочной оболочкой, 90 мг, 168 шт. - флаконы (1)  - пачки картонные</t>
  </si>
  <si>
    <t>4607019014132</t>
  </si>
  <si>
    <t>4607019014071</t>
  </si>
  <si>
    <t>4607019014088</t>
  </si>
  <si>
    <t>таблетки, покрытые пленочной оболочкой, 60 мг, 168 шт. - флаконы (1)  - пачки картонные</t>
  </si>
  <si>
    <t>4607019014095</t>
  </si>
  <si>
    <t>4607019014064</t>
  </si>
  <si>
    <t>4607019014101</t>
  </si>
  <si>
    <t>4607019014118</t>
  </si>
  <si>
    <t>Рибоциклиб-Промомед</t>
  </si>
  <si>
    <t>ЛП-№(014159)-(РГ-RU)</t>
  </si>
  <si>
    <t>14.05.2026 
768/25-26</t>
  </si>
  <si>
    <t>4602509069470</t>
  </si>
  <si>
    <t>таблетки, покрытые пленочной оболочкой, 200 мг, 42 шт. - банки (1)  - пачки картонные</t>
  </si>
  <si>
    <t>4602509069494</t>
  </si>
  <si>
    <t>таблетки, покрытые пленочной оболочкой, 200 мг, 21 шт. - упаковки ячейковые контурные (3)  - пачки картонные</t>
  </si>
  <si>
    <t>4602509069487</t>
  </si>
  <si>
    <t>таблетки, покрытые пленочной оболочкой, 200 мг, 63 шт. - банки (1)  - пачки картонные</t>
  </si>
  <si>
    <t>4602509069500</t>
  </si>
  <si>
    <t>Предельная оптовая надбавка, руб</t>
  </si>
  <si>
    <t>Предельная розничная надбавка, руб.</t>
  </si>
  <si>
    <t>Государственный реестр предельных розничных цен  на лекарственные препараты,
включенные в перечень жизненно необходимых и важнейших лекарственных препаратов,
реализуемые в Ивановской области (дополнение за 01.05.2026 -17.05.2026)</t>
  </si>
  <si>
    <t>Предельная розничная цена на лекарствен-ный препарат, руб. (без НДС)</t>
  </si>
  <si>
    <t>Предельная розничная цена на лекарствен-ный препарат, руб.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</si>
</sst>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##\ ###"/>
    <numFmt numFmtId="165" formatCode="[$-10419]###\ ###\ ##0.00"/>
  </numFmts>
  <fonts count="9" x14ac:knownFonts="1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164" fontId="3" fillId="0" borderId="4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4" xfId="0" applyNumberFormat="1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4" fillId="0" borderId="4" xfId="0" applyFont="1" applyBorder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horizontal="center" vertical="center" wrapText="1" readingOrder="1"/>
      <protection locked="0"/>
    </xf>
    <xf numFmtId="14" fontId="4" fillId="0" borderId="6" xfId="0" applyNumberFormat="1" applyFont="1" applyBorder="1" applyAlignment="1" applyProtection="1">
      <alignment horizontal="center" vertical="top" wrapText="1" readingOrder="1"/>
      <protection locked="0"/>
    </xf>
    <xf numFmtId="0" fontId="5" fillId="3" borderId="7" xfId="0" applyFont="1" applyFill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right" vertical="top" wrapText="1"/>
    </xf>
    <xf numFmtId="2" fontId="7" fillId="0" borderId="8" xfId="0" applyNumberFormat="1" applyFont="1" applyBorder="1" applyAlignment="1">
      <alignment horizontal="right" vertical="top"/>
    </xf>
    <xf numFmtId="2" fontId="8" fillId="4" borderId="8" xfId="1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1"/>
  <sheetViews>
    <sheetView tabSelected="1" zoomScale="50" zoomScaleNormal="50" workbookViewId="0">
      <selection activeCell="D3" sqref="D3"/>
    </sheetView>
  </sheetViews>
  <sheetFormatPr defaultRowHeight="12.75" x14ac:dyDescent="0.2"/>
  <cols>
    <col min="1" max="2" width="13.5703125" customWidth="1"/>
    <col min="3" max="3" width="13.85546875" customWidth="1"/>
    <col min="4" max="4" width="20.85546875" customWidth="1"/>
    <col min="7" max="7" width="12.5703125" customWidth="1"/>
    <col min="8" max="8" width="13" customWidth="1"/>
    <col min="9" max="9" width="13.5703125" customWidth="1"/>
    <col min="10" max="10" width="13" customWidth="1"/>
    <col min="11" max="11" width="13.85546875" customWidth="1"/>
    <col min="16" max="16" width="11.85546875" customWidth="1"/>
  </cols>
  <sheetData>
    <row r="1" spans="1:16" ht="59.25" customHeight="1" x14ac:dyDescent="0.2">
      <c r="A1" s="16" t="s">
        <v>2057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11.75" customHeight="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1" t="s">
        <v>2055</v>
      </c>
      <c r="I2" s="11" t="s">
        <v>2056</v>
      </c>
      <c r="J2" s="11" t="s">
        <v>2058</v>
      </c>
      <c r="K2" s="11" t="s">
        <v>2059</v>
      </c>
      <c r="L2" s="1" t="s">
        <v>7</v>
      </c>
      <c r="M2" s="1" t="s">
        <v>8</v>
      </c>
      <c r="N2" s="1" t="s">
        <v>9</v>
      </c>
      <c r="O2" s="1" t="s">
        <v>10</v>
      </c>
      <c r="P2" s="9" t="s">
        <v>484</v>
      </c>
    </row>
    <row r="3" spans="1:16" ht="285" x14ac:dyDescent="0.2">
      <c r="A3" s="3" t="s">
        <v>152</v>
      </c>
      <c r="B3" s="4" t="s">
        <v>1585</v>
      </c>
      <c r="C3" s="4" t="s">
        <v>1586</v>
      </c>
      <c r="D3" s="4" t="s">
        <v>1649</v>
      </c>
      <c r="E3" s="4" t="s">
        <v>207</v>
      </c>
      <c r="F3" s="5">
        <v>1</v>
      </c>
      <c r="G3" s="6">
        <v>14610.92</v>
      </c>
      <c r="H3" s="12">
        <f>G3*0.1</f>
        <v>1461.0920000000001</v>
      </c>
      <c r="I3" s="13">
        <f>G3*0.15</f>
        <v>2191.6379999999999</v>
      </c>
      <c r="J3" s="13">
        <f t="shared" ref="J3:J66" si="0">G3+H3+I3</f>
        <v>18263.650000000001</v>
      </c>
      <c r="K3" s="13">
        <f t="shared" ref="K3:K66" si="1">J3*1.1</f>
        <v>20090.015000000003</v>
      </c>
      <c r="L3" s="7"/>
      <c r="M3" s="4" t="s">
        <v>1587</v>
      </c>
      <c r="N3" s="7" t="s">
        <v>1650</v>
      </c>
      <c r="O3" s="8" t="s">
        <v>1588</v>
      </c>
      <c r="P3" s="10">
        <v>46146</v>
      </c>
    </row>
    <row r="4" spans="1:16" ht="285" x14ac:dyDescent="0.2">
      <c r="A4" s="3" t="s">
        <v>117</v>
      </c>
      <c r="B4" s="4" t="s">
        <v>117</v>
      </c>
      <c r="C4" s="4" t="s">
        <v>1007</v>
      </c>
      <c r="D4" s="4" t="s">
        <v>1566</v>
      </c>
      <c r="E4" s="4" t="s">
        <v>236</v>
      </c>
      <c r="F4" s="5">
        <v>5</v>
      </c>
      <c r="G4" s="6">
        <v>1193.47</v>
      </c>
      <c r="H4" s="12">
        <f>G4*0.1</f>
        <v>119.34700000000001</v>
      </c>
      <c r="I4" s="13">
        <f>G4*0.15</f>
        <v>179.0205</v>
      </c>
      <c r="J4" s="13">
        <f t="shared" si="0"/>
        <v>1491.8375000000001</v>
      </c>
      <c r="K4" s="13">
        <f t="shared" si="1"/>
        <v>1641.0212500000002</v>
      </c>
      <c r="L4" s="7"/>
      <c r="M4" s="4" t="s">
        <v>1780</v>
      </c>
      <c r="N4" s="7" t="s">
        <v>1781</v>
      </c>
      <c r="O4" s="8" t="s">
        <v>1782</v>
      </c>
      <c r="P4" s="10">
        <v>46149</v>
      </c>
    </row>
    <row r="5" spans="1:16" ht="285" x14ac:dyDescent="0.2">
      <c r="A5" s="3" t="s">
        <v>117</v>
      </c>
      <c r="B5" s="4" t="s">
        <v>1222</v>
      </c>
      <c r="C5" s="4" t="s">
        <v>904</v>
      </c>
      <c r="D5" s="4" t="s">
        <v>874</v>
      </c>
      <c r="E5" s="4" t="s">
        <v>236</v>
      </c>
      <c r="F5" s="5">
        <v>5</v>
      </c>
      <c r="G5" s="6">
        <v>1297.9000000000001</v>
      </c>
      <c r="H5" s="12">
        <f>G5*0.1</f>
        <v>129.79000000000002</v>
      </c>
      <c r="I5" s="13">
        <f>G5*0.15</f>
        <v>194.685</v>
      </c>
      <c r="J5" s="13">
        <f t="shared" si="0"/>
        <v>1622.375</v>
      </c>
      <c r="K5" s="13">
        <f t="shared" si="1"/>
        <v>1784.6125000000002</v>
      </c>
      <c r="L5" s="7"/>
      <c r="M5" s="4" t="s">
        <v>1383</v>
      </c>
      <c r="N5" s="7" t="s">
        <v>1933</v>
      </c>
      <c r="O5" s="8" t="s">
        <v>875</v>
      </c>
      <c r="P5" s="10">
        <v>46154</v>
      </c>
    </row>
    <row r="6" spans="1:16" ht="180" x14ac:dyDescent="0.2">
      <c r="A6" s="3" t="s">
        <v>309</v>
      </c>
      <c r="B6" s="4" t="s">
        <v>309</v>
      </c>
      <c r="C6" s="4" t="s">
        <v>1735</v>
      </c>
      <c r="D6" s="4" t="s">
        <v>855</v>
      </c>
      <c r="E6" s="4" t="s">
        <v>317</v>
      </c>
      <c r="F6" s="5">
        <v>42</v>
      </c>
      <c r="G6" s="6">
        <v>280.27999999999997</v>
      </c>
      <c r="H6" s="12">
        <f>G6*0.14</f>
        <v>39.239199999999997</v>
      </c>
      <c r="I6" s="13">
        <f>G6*0.22</f>
        <v>61.661599999999993</v>
      </c>
      <c r="J6" s="13">
        <f t="shared" si="0"/>
        <v>381.18079999999998</v>
      </c>
      <c r="K6" s="13">
        <f t="shared" si="1"/>
        <v>419.29888</v>
      </c>
      <c r="L6" s="7"/>
      <c r="M6" s="4" t="s">
        <v>1736</v>
      </c>
      <c r="N6" s="7" t="s">
        <v>1737</v>
      </c>
      <c r="O6" s="8" t="s">
        <v>1738</v>
      </c>
      <c r="P6" s="10">
        <v>46148</v>
      </c>
    </row>
    <row r="7" spans="1:16" ht="165" x14ac:dyDescent="0.2">
      <c r="A7" s="3" t="s">
        <v>11</v>
      </c>
      <c r="B7" s="4" t="s">
        <v>880</v>
      </c>
      <c r="C7" s="4" t="s">
        <v>865</v>
      </c>
      <c r="D7" s="4" t="s">
        <v>1634</v>
      </c>
      <c r="E7" s="4" t="s">
        <v>190</v>
      </c>
      <c r="F7" s="5">
        <v>10</v>
      </c>
      <c r="G7" s="6">
        <v>211.77</v>
      </c>
      <c r="H7" s="12">
        <f>G7*0.14</f>
        <v>29.647800000000004</v>
      </c>
      <c r="I7" s="13">
        <f>G7*0.22</f>
        <v>46.589400000000005</v>
      </c>
      <c r="J7" s="13">
        <f t="shared" si="0"/>
        <v>288.00720000000001</v>
      </c>
      <c r="K7" s="13">
        <f t="shared" si="1"/>
        <v>316.80792000000002</v>
      </c>
      <c r="L7" s="7"/>
      <c r="M7" s="4" t="s">
        <v>1430</v>
      </c>
      <c r="N7" s="7" t="s">
        <v>1942</v>
      </c>
      <c r="O7" s="8" t="s">
        <v>1949</v>
      </c>
      <c r="P7" s="10">
        <v>46154</v>
      </c>
    </row>
    <row r="8" spans="1:16" ht="180" x14ac:dyDescent="0.2">
      <c r="A8" s="3" t="s">
        <v>11</v>
      </c>
      <c r="B8" s="4" t="s">
        <v>880</v>
      </c>
      <c r="C8" s="4" t="s">
        <v>864</v>
      </c>
      <c r="D8" s="4" t="s">
        <v>1638</v>
      </c>
      <c r="E8" s="4" t="s">
        <v>190</v>
      </c>
      <c r="F8" s="5">
        <v>10</v>
      </c>
      <c r="G8" s="6">
        <v>211.77</v>
      </c>
      <c r="H8" s="12">
        <f>G8*0.14</f>
        <v>29.647800000000004</v>
      </c>
      <c r="I8" s="13">
        <f>G8*0.22</f>
        <v>46.589400000000005</v>
      </c>
      <c r="J8" s="13">
        <f t="shared" si="0"/>
        <v>288.00720000000001</v>
      </c>
      <c r="K8" s="13">
        <f t="shared" si="1"/>
        <v>316.80792000000002</v>
      </c>
      <c r="L8" s="7"/>
      <c r="M8" s="4" t="s">
        <v>1430</v>
      </c>
      <c r="N8" s="7" t="s">
        <v>1900</v>
      </c>
      <c r="O8" s="8" t="s">
        <v>1903</v>
      </c>
      <c r="P8" s="10">
        <v>46150</v>
      </c>
    </row>
    <row r="9" spans="1:16" ht="165" x14ac:dyDescent="0.2">
      <c r="A9" s="3" t="s">
        <v>11</v>
      </c>
      <c r="B9" s="4" t="s">
        <v>880</v>
      </c>
      <c r="C9" s="4" t="s">
        <v>864</v>
      </c>
      <c r="D9" s="4" t="s">
        <v>1634</v>
      </c>
      <c r="E9" s="4" t="s">
        <v>190</v>
      </c>
      <c r="F9" s="5">
        <v>10</v>
      </c>
      <c r="G9" s="6">
        <v>211.77</v>
      </c>
      <c r="H9" s="12">
        <f>G9*0.14</f>
        <v>29.647800000000004</v>
      </c>
      <c r="I9" s="13">
        <f>G9*0.22</f>
        <v>46.589400000000005</v>
      </c>
      <c r="J9" s="13">
        <f t="shared" si="0"/>
        <v>288.00720000000001</v>
      </c>
      <c r="K9" s="13">
        <f t="shared" si="1"/>
        <v>316.80792000000002</v>
      </c>
      <c r="L9" s="7"/>
      <c r="M9" s="4" t="s">
        <v>1430</v>
      </c>
      <c r="N9" s="7" t="s">
        <v>1942</v>
      </c>
      <c r="O9" s="8" t="s">
        <v>1945</v>
      </c>
      <c r="P9" s="10">
        <v>46154</v>
      </c>
    </row>
    <row r="10" spans="1:16" ht="180" x14ac:dyDescent="0.2">
      <c r="A10" s="3" t="s">
        <v>11</v>
      </c>
      <c r="B10" s="4" t="s">
        <v>880</v>
      </c>
      <c r="C10" s="4" t="s">
        <v>861</v>
      </c>
      <c r="D10" s="4" t="s">
        <v>1638</v>
      </c>
      <c r="E10" s="4" t="s">
        <v>190</v>
      </c>
      <c r="F10" s="5">
        <v>3</v>
      </c>
      <c r="G10" s="6">
        <v>63.53</v>
      </c>
      <c r="H10" s="12">
        <f>G10*0.17</f>
        <v>10.8001</v>
      </c>
      <c r="I10" s="13">
        <f>G10*0.3</f>
        <v>19.059000000000001</v>
      </c>
      <c r="J10" s="13">
        <f t="shared" si="0"/>
        <v>93.389099999999999</v>
      </c>
      <c r="K10" s="13">
        <f t="shared" si="1"/>
        <v>102.72801000000001</v>
      </c>
      <c r="L10" s="7"/>
      <c r="M10" s="4" t="s">
        <v>1430</v>
      </c>
      <c r="N10" s="7" t="s">
        <v>1900</v>
      </c>
      <c r="O10" s="8" t="s">
        <v>1901</v>
      </c>
      <c r="P10" s="10">
        <v>46150</v>
      </c>
    </row>
    <row r="11" spans="1:16" ht="165" x14ac:dyDescent="0.2">
      <c r="A11" s="3" t="s">
        <v>11</v>
      </c>
      <c r="B11" s="4" t="s">
        <v>880</v>
      </c>
      <c r="C11" s="4" t="s">
        <v>861</v>
      </c>
      <c r="D11" s="4" t="s">
        <v>1634</v>
      </c>
      <c r="E11" s="4" t="s">
        <v>190</v>
      </c>
      <c r="F11" s="5">
        <v>3</v>
      </c>
      <c r="G11" s="6">
        <v>63.53</v>
      </c>
      <c r="H11" s="12">
        <f>G11*0.17</f>
        <v>10.8001</v>
      </c>
      <c r="I11" s="13">
        <f>G11*0.3</f>
        <v>19.059000000000001</v>
      </c>
      <c r="J11" s="13">
        <f t="shared" si="0"/>
        <v>93.389099999999999</v>
      </c>
      <c r="K11" s="13">
        <f t="shared" si="1"/>
        <v>102.72801000000001</v>
      </c>
      <c r="L11" s="7"/>
      <c r="M11" s="4" t="s">
        <v>1430</v>
      </c>
      <c r="N11" s="7" t="s">
        <v>1942</v>
      </c>
      <c r="O11" s="8" t="s">
        <v>1943</v>
      </c>
      <c r="P11" s="10">
        <v>46154</v>
      </c>
    </row>
    <row r="12" spans="1:16" ht="180" x14ac:dyDescent="0.2">
      <c r="A12" s="3" t="s">
        <v>11</v>
      </c>
      <c r="B12" s="4" t="s">
        <v>880</v>
      </c>
      <c r="C12" s="4" t="s">
        <v>862</v>
      </c>
      <c r="D12" s="4" t="s">
        <v>1638</v>
      </c>
      <c r="E12" s="4" t="s">
        <v>190</v>
      </c>
      <c r="F12" s="5">
        <v>6</v>
      </c>
      <c r="G12" s="6">
        <v>127.06</v>
      </c>
      <c r="H12" s="12">
        <f>G12*0.14</f>
        <v>17.788400000000003</v>
      </c>
      <c r="I12" s="13">
        <f>G12*0.22</f>
        <v>27.953199999999999</v>
      </c>
      <c r="J12" s="13">
        <f t="shared" si="0"/>
        <v>172.80160000000001</v>
      </c>
      <c r="K12" s="13">
        <f t="shared" si="1"/>
        <v>190.08176000000003</v>
      </c>
      <c r="L12" s="7"/>
      <c r="M12" s="4" t="s">
        <v>1430</v>
      </c>
      <c r="N12" s="7" t="s">
        <v>1900</v>
      </c>
      <c r="O12" s="8" t="s">
        <v>1905</v>
      </c>
      <c r="P12" s="10">
        <v>46150</v>
      </c>
    </row>
    <row r="13" spans="1:16" ht="165" x14ac:dyDescent="0.2">
      <c r="A13" s="3" t="s">
        <v>11</v>
      </c>
      <c r="B13" s="4" t="s">
        <v>880</v>
      </c>
      <c r="C13" s="4" t="s">
        <v>862</v>
      </c>
      <c r="D13" s="4" t="s">
        <v>1634</v>
      </c>
      <c r="E13" s="4" t="s">
        <v>190</v>
      </c>
      <c r="F13" s="5">
        <v>6</v>
      </c>
      <c r="G13" s="6">
        <v>127.06</v>
      </c>
      <c r="H13" s="12">
        <f>G13*0.14</f>
        <v>17.788400000000003</v>
      </c>
      <c r="I13" s="13">
        <f>G13*0.22</f>
        <v>27.953199999999999</v>
      </c>
      <c r="J13" s="13">
        <f t="shared" si="0"/>
        <v>172.80160000000001</v>
      </c>
      <c r="K13" s="13">
        <f t="shared" si="1"/>
        <v>190.08176000000003</v>
      </c>
      <c r="L13" s="7"/>
      <c r="M13" s="4" t="s">
        <v>1430</v>
      </c>
      <c r="N13" s="7" t="s">
        <v>1942</v>
      </c>
      <c r="O13" s="8" t="s">
        <v>1947</v>
      </c>
      <c r="P13" s="10">
        <v>46154</v>
      </c>
    </row>
    <row r="14" spans="1:16" ht="165" x14ac:dyDescent="0.2">
      <c r="A14" s="3" t="s">
        <v>11</v>
      </c>
      <c r="B14" s="4" t="s">
        <v>880</v>
      </c>
      <c r="C14" s="4" t="s">
        <v>863</v>
      </c>
      <c r="D14" s="4" t="s">
        <v>1634</v>
      </c>
      <c r="E14" s="4" t="s">
        <v>190</v>
      </c>
      <c r="F14" s="5">
        <v>6</v>
      </c>
      <c r="G14" s="6">
        <v>127.06</v>
      </c>
      <c r="H14" s="12">
        <f>G14*0.14</f>
        <v>17.788400000000003</v>
      </c>
      <c r="I14" s="13">
        <f>G14*0.22</f>
        <v>27.953199999999999</v>
      </c>
      <c r="J14" s="13">
        <f t="shared" si="0"/>
        <v>172.80160000000001</v>
      </c>
      <c r="K14" s="13">
        <f t="shared" si="1"/>
        <v>190.08176000000003</v>
      </c>
      <c r="L14" s="7"/>
      <c r="M14" s="4" t="s">
        <v>1430</v>
      </c>
      <c r="N14" s="7" t="s">
        <v>1942</v>
      </c>
      <c r="O14" s="8" t="s">
        <v>1944</v>
      </c>
      <c r="P14" s="10">
        <v>46154</v>
      </c>
    </row>
    <row r="15" spans="1:16" ht="165" x14ac:dyDescent="0.2">
      <c r="A15" s="3" t="s">
        <v>11</v>
      </c>
      <c r="B15" s="4" t="s">
        <v>880</v>
      </c>
      <c r="C15" s="4" t="s">
        <v>730</v>
      </c>
      <c r="D15" s="4" t="s">
        <v>1634</v>
      </c>
      <c r="E15" s="4" t="s">
        <v>190</v>
      </c>
      <c r="F15" s="5">
        <v>10</v>
      </c>
      <c r="G15" s="6">
        <v>847.05</v>
      </c>
      <c r="H15" s="12">
        <f>G15*0.1</f>
        <v>84.704999999999998</v>
      </c>
      <c r="I15" s="13">
        <f>G15*0.15</f>
        <v>127.05749999999999</v>
      </c>
      <c r="J15" s="13">
        <f t="shared" si="0"/>
        <v>1058.8125</v>
      </c>
      <c r="K15" s="13">
        <f t="shared" si="1"/>
        <v>1164.6937500000001</v>
      </c>
      <c r="L15" s="7"/>
      <c r="M15" s="4" t="s">
        <v>1430</v>
      </c>
      <c r="N15" s="7" t="s">
        <v>1942</v>
      </c>
      <c r="O15" s="8" t="s">
        <v>1948</v>
      </c>
      <c r="P15" s="10">
        <v>46154</v>
      </c>
    </row>
    <row r="16" spans="1:16" ht="180" x14ac:dyDescent="0.2">
      <c r="A16" s="3" t="s">
        <v>11</v>
      </c>
      <c r="B16" s="4" t="s">
        <v>880</v>
      </c>
      <c r="C16" s="4" t="s">
        <v>470</v>
      </c>
      <c r="D16" s="4" t="s">
        <v>1638</v>
      </c>
      <c r="E16" s="4" t="s">
        <v>190</v>
      </c>
      <c r="F16" s="5">
        <v>10</v>
      </c>
      <c r="G16" s="6">
        <v>847.05</v>
      </c>
      <c r="H16" s="12">
        <f>G16*0.1</f>
        <v>84.704999999999998</v>
      </c>
      <c r="I16" s="13">
        <f>G16*0.15</f>
        <v>127.05749999999999</v>
      </c>
      <c r="J16" s="13">
        <f t="shared" si="0"/>
        <v>1058.8125</v>
      </c>
      <c r="K16" s="13">
        <f t="shared" si="1"/>
        <v>1164.6937500000001</v>
      </c>
      <c r="L16" s="7"/>
      <c r="M16" s="4" t="s">
        <v>1430</v>
      </c>
      <c r="N16" s="7" t="s">
        <v>1900</v>
      </c>
      <c r="O16" s="8" t="s">
        <v>1904</v>
      </c>
      <c r="P16" s="10">
        <v>46150</v>
      </c>
    </row>
    <row r="17" spans="1:16" ht="165" x14ac:dyDescent="0.2">
      <c r="A17" s="3" t="s">
        <v>11</v>
      </c>
      <c r="B17" s="4" t="s">
        <v>880</v>
      </c>
      <c r="C17" s="4" t="s">
        <v>470</v>
      </c>
      <c r="D17" s="4" t="s">
        <v>1634</v>
      </c>
      <c r="E17" s="4" t="s">
        <v>190</v>
      </c>
      <c r="F17" s="5">
        <v>10</v>
      </c>
      <c r="G17" s="6">
        <v>847.05</v>
      </c>
      <c r="H17" s="12">
        <f>G17*0.1</f>
        <v>84.704999999999998</v>
      </c>
      <c r="I17" s="13">
        <f>G17*0.15</f>
        <v>127.05749999999999</v>
      </c>
      <c r="J17" s="13">
        <f t="shared" si="0"/>
        <v>1058.8125</v>
      </c>
      <c r="K17" s="13">
        <f t="shared" si="1"/>
        <v>1164.6937500000001</v>
      </c>
      <c r="L17" s="7"/>
      <c r="M17" s="4" t="s">
        <v>1430</v>
      </c>
      <c r="N17" s="7" t="s">
        <v>1942</v>
      </c>
      <c r="O17" s="8" t="s">
        <v>1946</v>
      </c>
      <c r="P17" s="10">
        <v>46154</v>
      </c>
    </row>
    <row r="18" spans="1:16" ht="180" x14ac:dyDescent="0.2">
      <c r="A18" s="3" t="s">
        <v>11</v>
      </c>
      <c r="B18" s="4" t="s">
        <v>880</v>
      </c>
      <c r="C18" s="4" t="s">
        <v>459</v>
      </c>
      <c r="D18" s="4" t="s">
        <v>1638</v>
      </c>
      <c r="E18" s="4" t="s">
        <v>190</v>
      </c>
      <c r="F18" s="5">
        <v>3</v>
      </c>
      <c r="G18" s="6">
        <v>254.12</v>
      </c>
      <c r="H18" s="12">
        <f>G18*0.14</f>
        <v>35.576800000000006</v>
      </c>
      <c r="I18" s="13">
        <f>G18*0.22</f>
        <v>55.906399999999998</v>
      </c>
      <c r="J18" s="13">
        <f t="shared" si="0"/>
        <v>345.60320000000002</v>
      </c>
      <c r="K18" s="13">
        <f t="shared" si="1"/>
        <v>380.16352000000006</v>
      </c>
      <c r="L18" s="7"/>
      <c r="M18" s="4" t="s">
        <v>1430</v>
      </c>
      <c r="N18" s="7" t="s">
        <v>1900</v>
      </c>
      <c r="O18" s="8" t="s">
        <v>1902</v>
      </c>
      <c r="P18" s="10">
        <v>46150</v>
      </c>
    </row>
    <row r="19" spans="1:16" ht="255" x14ac:dyDescent="0.2">
      <c r="A19" s="3" t="s">
        <v>11</v>
      </c>
      <c r="B19" s="4" t="s">
        <v>1394</v>
      </c>
      <c r="C19" s="4" t="s">
        <v>1909</v>
      </c>
      <c r="D19" s="4" t="s">
        <v>1562</v>
      </c>
      <c r="E19" s="4" t="s">
        <v>190</v>
      </c>
      <c r="F19" s="5">
        <v>6</v>
      </c>
      <c r="G19" s="6">
        <v>1630.4</v>
      </c>
      <c r="H19" s="12">
        <f>G19*0.1</f>
        <v>163.04000000000002</v>
      </c>
      <c r="I19" s="13">
        <f>G19*0.15</f>
        <v>244.56</v>
      </c>
      <c r="J19" s="13">
        <f t="shared" si="0"/>
        <v>2038</v>
      </c>
      <c r="K19" s="13">
        <f t="shared" si="1"/>
        <v>2241.8000000000002</v>
      </c>
      <c r="L19" s="7"/>
      <c r="M19" s="4" t="s">
        <v>1417</v>
      </c>
      <c r="N19" s="7" t="s">
        <v>1910</v>
      </c>
      <c r="O19" s="8" t="s">
        <v>1911</v>
      </c>
      <c r="P19" s="10">
        <v>46154</v>
      </c>
    </row>
    <row r="20" spans="1:16" ht="165" x14ac:dyDescent="0.2">
      <c r="A20" s="3" t="s">
        <v>74</v>
      </c>
      <c r="B20" s="4" t="s">
        <v>728</v>
      </c>
      <c r="C20" s="4" t="s">
        <v>268</v>
      </c>
      <c r="D20" s="4" t="s">
        <v>277</v>
      </c>
      <c r="E20" s="4" t="s">
        <v>222</v>
      </c>
      <c r="F20" s="5">
        <v>10</v>
      </c>
      <c r="G20" s="6">
        <v>1147</v>
      </c>
      <c r="H20" s="12">
        <f>G20*0.1</f>
        <v>114.7</v>
      </c>
      <c r="I20" s="13">
        <f>G20*0.15</f>
        <v>172.04999999999998</v>
      </c>
      <c r="J20" s="13">
        <f t="shared" si="0"/>
        <v>1433.75</v>
      </c>
      <c r="K20" s="13">
        <f t="shared" si="1"/>
        <v>1577.1250000000002</v>
      </c>
      <c r="L20" s="7"/>
      <c r="M20" s="4" t="s">
        <v>1504</v>
      </c>
      <c r="N20" s="7" t="s">
        <v>1618</v>
      </c>
      <c r="O20" s="8" t="s">
        <v>329</v>
      </c>
      <c r="P20" s="10">
        <v>46146</v>
      </c>
    </row>
    <row r="21" spans="1:16" ht="165" x14ac:dyDescent="0.2">
      <c r="A21" s="3" t="s">
        <v>74</v>
      </c>
      <c r="B21" s="4" t="s">
        <v>728</v>
      </c>
      <c r="C21" s="4" t="s">
        <v>267</v>
      </c>
      <c r="D21" s="4" t="s">
        <v>277</v>
      </c>
      <c r="E21" s="4" t="s">
        <v>222</v>
      </c>
      <c r="F21" s="5">
        <v>10</v>
      </c>
      <c r="G21" s="6">
        <v>953</v>
      </c>
      <c r="H21" s="12">
        <f>G21*0.1</f>
        <v>95.300000000000011</v>
      </c>
      <c r="I21" s="13">
        <f>G21*0.15</f>
        <v>142.94999999999999</v>
      </c>
      <c r="J21" s="13">
        <f t="shared" si="0"/>
        <v>1191.25</v>
      </c>
      <c r="K21" s="13">
        <f t="shared" si="1"/>
        <v>1310.375</v>
      </c>
      <c r="L21" s="7"/>
      <c r="M21" s="4" t="s">
        <v>1504</v>
      </c>
      <c r="N21" s="7" t="s">
        <v>1618</v>
      </c>
      <c r="O21" s="8" t="s">
        <v>330</v>
      </c>
      <c r="P21" s="10">
        <v>46146</v>
      </c>
    </row>
    <row r="22" spans="1:16" ht="165" x14ac:dyDescent="0.2">
      <c r="A22" s="3" t="s">
        <v>74</v>
      </c>
      <c r="B22" s="4" t="s">
        <v>728</v>
      </c>
      <c r="C22" s="4" t="s">
        <v>1082</v>
      </c>
      <c r="D22" s="4" t="s">
        <v>1512</v>
      </c>
      <c r="E22" s="4" t="s">
        <v>222</v>
      </c>
      <c r="F22" s="5">
        <v>10</v>
      </c>
      <c r="G22" s="6">
        <v>815.8</v>
      </c>
      <c r="H22" s="12">
        <f>G22*0.1</f>
        <v>81.58</v>
      </c>
      <c r="I22" s="13">
        <f>G22*0.15</f>
        <v>122.36999999999999</v>
      </c>
      <c r="J22" s="13">
        <f t="shared" si="0"/>
        <v>1019.75</v>
      </c>
      <c r="K22" s="13">
        <f t="shared" si="1"/>
        <v>1121.7250000000001</v>
      </c>
      <c r="L22" s="7"/>
      <c r="M22" s="4" t="s">
        <v>1245</v>
      </c>
      <c r="N22" s="7" t="s">
        <v>1618</v>
      </c>
      <c r="O22" s="8" t="s">
        <v>1246</v>
      </c>
      <c r="P22" s="10">
        <v>46146</v>
      </c>
    </row>
    <row r="23" spans="1:16" ht="195" x14ac:dyDescent="0.2">
      <c r="A23" s="3" t="s">
        <v>219</v>
      </c>
      <c r="B23" s="4" t="s">
        <v>219</v>
      </c>
      <c r="C23" s="4" t="s">
        <v>220</v>
      </c>
      <c r="D23" s="4" t="s">
        <v>367</v>
      </c>
      <c r="E23" s="4" t="s">
        <v>221</v>
      </c>
      <c r="F23" s="5">
        <v>30</v>
      </c>
      <c r="G23" s="6">
        <v>182.44</v>
      </c>
      <c r="H23" s="12">
        <f>G23*0.14</f>
        <v>25.541600000000003</v>
      </c>
      <c r="I23" s="13">
        <f>G23*0.22</f>
        <v>40.136800000000001</v>
      </c>
      <c r="J23" s="13">
        <f t="shared" si="0"/>
        <v>248.11840000000001</v>
      </c>
      <c r="K23" s="13">
        <f t="shared" si="1"/>
        <v>272.93024000000003</v>
      </c>
      <c r="L23" s="7"/>
      <c r="M23" s="4" t="s">
        <v>920</v>
      </c>
      <c r="N23" s="7" t="s">
        <v>1827</v>
      </c>
      <c r="O23" s="8" t="s">
        <v>1009</v>
      </c>
      <c r="P23" s="10">
        <v>46149</v>
      </c>
    </row>
    <row r="24" spans="1:16" ht="210" x14ac:dyDescent="0.2">
      <c r="A24" s="3" t="s">
        <v>78</v>
      </c>
      <c r="B24" s="4" t="s">
        <v>78</v>
      </c>
      <c r="C24" s="4" t="s">
        <v>625</v>
      </c>
      <c r="D24" s="4" t="s">
        <v>370</v>
      </c>
      <c r="E24" s="4" t="s">
        <v>177</v>
      </c>
      <c r="F24" s="5">
        <v>1</v>
      </c>
      <c r="G24" s="6">
        <v>114.89</v>
      </c>
      <c r="H24" s="12">
        <f>G24*0.14</f>
        <v>16.084600000000002</v>
      </c>
      <c r="I24" s="13">
        <f>G24*0.22</f>
        <v>25.2758</v>
      </c>
      <c r="J24" s="13">
        <f t="shared" si="0"/>
        <v>156.25040000000001</v>
      </c>
      <c r="K24" s="13">
        <f t="shared" si="1"/>
        <v>171.87544000000003</v>
      </c>
      <c r="L24" s="7"/>
      <c r="M24" s="4" t="s">
        <v>371</v>
      </c>
      <c r="N24" s="7" t="s">
        <v>1765</v>
      </c>
      <c r="O24" s="8" t="s">
        <v>626</v>
      </c>
      <c r="P24" s="10">
        <v>46149</v>
      </c>
    </row>
    <row r="25" spans="1:16" ht="210" x14ac:dyDescent="0.2">
      <c r="A25" s="3" t="s">
        <v>78</v>
      </c>
      <c r="B25" s="4" t="s">
        <v>78</v>
      </c>
      <c r="C25" s="4" t="s">
        <v>526</v>
      </c>
      <c r="D25" s="4" t="s">
        <v>370</v>
      </c>
      <c r="E25" s="4" t="s">
        <v>177</v>
      </c>
      <c r="F25" s="5">
        <v>1</v>
      </c>
      <c r="G25" s="6">
        <v>114.89</v>
      </c>
      <c r="H25" s="12">
        <f>G25*0.14</f>
        <v>16.084600000000002</v>
      </c>
      <c r="I25" s="13">
        <f>G25*0.22</f>
        <v>25.2758</v>
      </c>
      <c r="J25" s="13">
        <f t="shared" si="0"/>
        <v>156.25040000000001</v>
      </c>
      <c r="K25" s="13">
        <f t="shared" si="1"/>
        <v>171.87544000000003</v>
      </c>
      <c r="L25" s="7"/>
      <c r="M25" s="4" t="s">
        <v>1421</v>
      </c>
      <c r="N25" s="7" t="s">
        <v>1765</v>
      </c>
      <c r="O25" s="8" t="s">
        <v>1572</v>
      </c>
      <c r="P25" s="10">
        <v>46149</v>
      </c>
    </row>
    <row r="26" spans="1:16" ht="285" x14ac:dyDescent="0.2">
      <c r="A26" s="3" t="s">
        <v>78</v>
      </c>
      <c r="B26" s="4" t="s">
        <v>78</v>
      </c>
      <c r="C26" s="4" t="s">
        <v>1315</v>
      </c>
      <c r="D26" s="4" t="s">
        <v>1975</v>
      </c>
      <c r="E26" s="4" t="s">
        <v>177</v>
      </c>
      <c r="F26" s="5">
        <v>1</v>
      </c>
      <c r="G26" s="6">
        <v>150</v>
      </c>
      <c r="H26" s="12">
        <f>G26*0.14</f>
        <v>21.000000000000004</v>
      </c>
      <c r="I26" s="13">
        <f>G26*0.22</f>
        <v>33</v>
      </c>
      <c r="J26" s="13">
        <f t="shared" si="0"/>
        <v>204</v>
      </c>
      <c r="K26" s="13">
        <f t="shared" si="1"/>
        <v>224.4</v>
      </c>
      <c r="L26" s="7"/>
      <c r="M26" s="4" t="s">
        <v>1316</v>
      </c>
      <c r="N26" s="7" t="s">
        <v>1976</v>
      </c>
      <c r="O26" s="8" t="s">
        <v>1977</v>
      </c>
      <c r="P26" s="10">
        <v>46155</v>
      </c>
    </row>
    <row r="27" spans="1:16" ht="409.5" x14ac:dyDescent="0.2">
      <c r="A27" s="3" t="s">
        <v>78</v>
      </c>
      <c r="B27" s="4" t="s">
        <v>955</v>
      </c>
      <c r="C27" s="4" t="s">
        <v>980</v>
      </c>
      <c r="D27" s="4" t="s">
        <v>460</v>
      </c>
      <c r="E27" s="4" t="s">
        <v>177</v>
      </c>
      <c r="F27" s="5">
        <v>1</v>
      </c>
      <c r="G27" s="6">
        <v>55.1</v>
      </c>
      <c r="H27" s="12">
        <f>G27*0.17</f>
        <v>9.3670000000000009</v>
      </c>
      <c r="I27" s="13">
        <f>G27*0.3</f>
        <v>16.53</v>
      </c>
      <c r="J27" s="13">
        <f t="shared" si="0"/>
        <v>80.997</v>
      </c>
      <c r="K27" s="13">
        <f t="shared" si="1"/>
        <v>89.096700000000013</v>
      </c>
      <c r="L27" s="7"/>
      <c r="M27" s="4" t="s">
        <v>981</v>
      </c>
      <c r="N27" s="7" t="s">
        <v>1791</v>
      </c>
      <c r="O27" s="8" t="s">
        <v>982</v>
      </c>
      <c r="P27" s="10">
        <v>46149</v>
      </c>
    </row>
    <row r="28" spans="1:16" ht="165" x14ac:dyDescent="0.2">
      <c r="A28" s="3" t="s">
        <v>78</v>
      </c>
      <c r="B28" s="4" t="s">
        <v>962</v>
      </c>
      <c r="C28" s="4" t="s">
        <v>856</v>
      </c>
      <c r="D28" s="4" t="s">
        <v>1634</v>
      </c>
      <c r="E28" s="4" t="s">
        <v>177</v>
      </c>
      <c r="F28" s="5">
        <v>30</v>
      </c>
      <c r="G28" s="6">
        <v>139.96</v>
      </c>
      <c r="H28" s="12">
        <f>G28*0.14</f>
        <v>19.594400000000004</v>
      </c>
      <c r="I28" s="13">
        <f>G28*0.22</f>
        <v>30.791200000000003</v>
      </c>
      <c r="J28" s="13">
        <f t="shared" si="0"/>
        <v>190.34560000000002</v>
      </c>
      <c r="K28" s="13">
        <f t="shared" si="1"/>
        <v>209.38016000000005</v>
      </c>
      <c r="L28" s="7"/>
      <c r="M28" s="4" t="s">
        <v>1429</v>
      </c>
      <c r="N28" s="7" t="s">
        <v>1635</v>
      </c>
      <c r="O28" s="8" t="s">
        <v>1642</v>
      </c>
      <c r="P28" s="10">
        <v>46146</v>
      </c>
    </row>
    <row r="29" spans="1:16" ht="180" x14ac:dyDescent="0.2">
      <c r="A29" s="3" t="s">
        <v>78</v>
      </c>
      <c r="B29" s="4" t="s">
        <v>962</v>
      </c>
      <c r="C29" s="4" t="s">
        <v>856</v>
      </c>
      <c r="D29" s="4" t="s">
        <v>1638</v>
      </c>
      <c r="E29" s="4" t="s">
        <v>177</v>
      </c>
      <c r="F29" s="5">
        <v>30</v>
      </c>
      <c r="G29" s="6">
        <v>139.96</v>
      </c>
      <c r="H29" s="12">
        <f>G29*0.14</f>
        <v>19.594400000000004</v>
      </c>
      <c r="I29" s="13">
        <f>G29*0.22</f>
        <v>30.791200000000003</v>
      </c>
      <c r="J29" s="13">
        <f t="shared" si="0"/>
        <v>190.34560000000002</v>
      </c>
      <c r="K29" s="13">
        <f t="shared" si="1"/>
        <v>209.38016000000005</v>
      </c>
      <c r="L29" s="7"/>
      <c r="M29" s="4" t="s">
        <v>1429</v>
      </c>
      <c r="N29" s="7" t="s">
        <v>1635</v>
      </c>
      <c r="O29" s="8" t="s">
        <v>1644</v>
      </c>
      <c r="P29" s="10">
        <v>46146</v>
      </c>
    </row>
    <row r="30" spans="1:16" ht="165" x14ac:dyDescent="0.2">
      <c r="A30" s="3" t="s">
        <v>78</v>
      </c>
      <c r="B30" s="4" t="s">
        <v>962</v>
      </c>
      <c r="C30" s="4" t="s">
        <v>857</v>
      </c>
      <c r="D30" s="4" t="s">
        <v>1634</v>
      </c>
      <c r="E30" s="4" t="s">
        <v>177</v>
      </c>
      <c r="F30" s="5">
        <v>30</v>
      </c>
      <c r="G30" s="6">
        <v>139.96</v>
      </c>
      <c r="H30" s="12">
        <f>G30*0.14</f>
        <v>19.594400000000004</v>
      </c>
      <c r="I30" s="13">
        <f>G30*0.22</f>
        <v>30.791200000000003</v>
      </c>
      <c r="J30" s="13">
        <f t="shared" si="0"/>
        <v>190.34560000000002</v>
      </c>
      <c r="K30" s="13">
        <f t="shared" si="1"/>
        <v>209.38016000000005</v>
      </c>
      <c r="L30" s="7"/>
      <c r="M30" s="4" t="s">
        <v>1429</v>
      </c>
      <c r="N30" s="7" t="s">
        <v>1635</v>
      </c>
      <c r="O30" s="8" t="s">
        <v>1641</v>
      </c>
      <c r="P30" s="10">
        <v>46146</v>
      </c>
    </row>
    <row r="31" spans="1:16" ht="165" x14ac:dyDescent="0.2">
      <c r="A31" s="3" t="s">
        <v>78</v>
      </c>
      <c r="B31" s="4" t="s">
        <v>962</v>
      </c>
      <c r="C31" s="4" t="s">
        <v>857</v>
      </c>
      <c r="D31" s="4" t="s">
        <v>1634</v>
      </c>
      <c r="E31" s="4" t="s">
        <v>177</v>
      </c>
      <c r="F31" s="5">
        <v>30</v>
      </c>
      <c r="G31" s="6">
        <v>139.96</v>
      </c>
      <c r="H31" s="12">
        <f>G31*0.14</f>
        <v>19.594400000000004</v>
      </c>
      <c r="I31" s="13">
        <f>G31*0.22</f>
        <v>30.791200000000003</v>
      </c>
      <c r="J31" s="13">
        <f t="shared" si="0"/>
        <v>190.34560000000002</v>
      </c>
      <c r="K31" s="13">
        <f t="shared" si="1"/>
        <v>209.38016000000005</v>
      </c>
      <c r="L31" s="7"/>
      <c r="M31" s="4" t="s">
        <v>1429</v>
      </c>
      <c r="N31" s="7" t="s">
        <v>1635</v>
      </c>
      <c r="O31" s="8" t="s">
        <v>1643</v>
      </c>
      <c r="P31" s="10">
        <v>46146</v>
      </c>
    </row>
    <row r="32" spans="1:16" ht="285" x14ac:dyDescent="0.2">
      <c r="A32" s="3" t="s">
        <v>112</v>
      </c>
      <c r="B32" s="4" t="s">
        <v>931</v>
      </c>
      <c r="C32" s="4" t="s">
        <v>1453</v>
      </c>
      <c r="D32" s="4" t="s">
        <v>1975</v>
      </c>
      <c r="E32" s="4" t="s">
        <v>1398</v>
      </c>
      <c r="F32" s="5">
        <v>100</v>
      </c>
      <c r="G32" s="6">
        <v>2417.39</v>
      </c>
      <c r="H32" s="12">
        <f t="shared" ref="H32:H37" si="2">G32*0.1</f>
        <v>241.739</v>
      </c>
      <c r="I32" s="13">
        <f t="shared" ref="I32:I37" si="3">G32*0.15</f>
        <v>362.60849999999999</v>
      </c>
      <c r="J32" s="13">
        <f t="shared" si="0"/>
        <v>3021.7374999999997</v>
      </c>
      <c r="K32" s="13">
        <f t="shared" si="1"/>
        <v>3323.9112500000001</v>
      </c>
      <c r="L32" s="7"/>
      <c r="M32" s="4" t="s">
        <v>1452</v>
      </c>
      <c r="N32" s="7" t="s">
        <v>1985</v>
      </c>
      <c r="O32" s="8" t="s">
        <v>1987</v>
      </c>
      <c r="P32" s="10">
        <v>46155</v>
      </c>
    </row>
    <row r="33" spans="1:16" ht="285" x14ac:dyDescent="0.2">
      <c r="A33" s="3" t="s">
        <v>112</v>
      </c>
      <c r="B33" s="4" t="s">
        <v>931</v>
      </c>
      <c r="C33" s="4" t="s">
        <v>1454</v>
      </c>
      <c r="D33" s="4" t="s">
        <v>1975</v>
      </c>
      <c r="E33" s="4" t="s">
        <v>1398</v>
      </c>
      <c r="F33" s="5">
        <v>200</v>
      </c>
      <c r="G33" s="6">
        <v>4585.72</v>
      </c>
      <c r="H33" s="12">
        <f t="shared" si="2"/>
        <v>458.57200000000006</v>
      </c>
      <c r="I33" s="13">
        <f t="shared" si="3"/>
        <v>687.85800000000006</v>
      </c>
      <c r="J33" s="13">
        <f t="shared" si="0"/>
        <v>5732.1500000000005</v>
      </c>
      <c r="K33" s="13">
        <f t="shared" si="1"/>
        <v>6305.3650000000007</v>
      </c>
      <c r="L33" s="7"/>
      <c r="M33" s="4" t="s">
        <v>1452</v>
      </c>
      <c r="N33" s="7" t="s">
        <v>1985</v>
      </c>
      <c r="O33" s="8" t="s">
        <v>1988</v>
      </c>
      <c r="P33" s="10">
        <v>46155</v>
      </c>
    </row>
    <row r="34" spans="1:16" ht="285" x14ac:dyDescent="0.2">
      <c r="A34" s="3" t="s">
        <v>112</v>
      </c>
      <c r="B34" s="4" t="s">
        <v>931</v>
      </c>
      <c r="C34" s="4" t="s">
        <v>1455</v>
      </c>
      <c r="D34" s="4" t="s">
        <v>1975</v>
      </c>
      <c r="E34" s="4" t="s">
        <v>1398</v>
      </c>
      <c r="F34" s="5">
        <v>300</v>
      </c>
      <c r="G34" s="6">
        <v>6631.11</v>
      </c>
      <c r="H34" s="12">
        <f t="shared" si="2"/>
        <v>663.11099999999999</v>
      </c>
      <c r="I34" s="13">
        <f t="shared" si="3"/>
        <v>994.66649999999993</v>
      </c>
      <c r="J34" s="13">
        <f t="shared" si="0"/>
        <v>8288.8874999999989</v>
      </c>
      <c r="K34" s="13">
        <f t="shared" si="1"/>
        <v>9117.776249999999</v>
      </c>
      <c r="L34" s="7"/>
      <c r="M34" s="4" t="s">
        <v>1452</v>
      </c>
      <c r="N34" s="7" t="s">
        <v>1985</v>
      </c>
      <c r="O34" s="8" t="s">
        <v>1989</v>
      </c>
      <c r="P34" s="10">
        <v>46155</v>
      </c>
    </row>
    <row r="35" spans="1:16" ht="285" x14ac:dyDescent="0.2">
      <c r="A35" s="3" t="s">
        <v>112</v>
      </c>
      <c r="B35" s="4" t="s">
        <v>931</v>
      </c>
      <c r="C35" s="4" t="s">
        <v>1451</v>
      </c>
      <c r="D35" s="4" t="s">
        <v>1975</v>
      </c>
      <c r="E35" s="4" t="s">
        <v>1398</v>
      </c>
      <c r="F35" s="5">
        <v>50</v>
      </c>
      <c r="G35" s="6">
        <v>1261.7</v>
      </c>
      <c r="H35" s="12">
        <f t="shared" si="2"/>
        <v>126.17000000000002</v>
      </c>
      <c r="I35" s="13">
        <f t="shared" si="3"/>
        <v>189.255</v>
      </c>
      <c r="J35" s="13">
        <f t="shared" si="0"/>
        <v>1577.125</v>
      </c>
      <c r="K35" s="13">
        <f t="shared" si="1"/>
        <v>1734.8375000000001</v>
      </c>
      <c r="L35" s="7"/>
      <c r="M35" s="4" t="s">
        <v>1452</v>
      </c>
      <c r="N35" s="7" t="s">
        <v>1985</v>
      </c>
      <c r="O35" s="8" t="s">
        <v>1986</v>
      </c>
      <c r="P35" s="10">
        <v>46155</v>
      </c>
    </row>
    <row r="36" spans="1:16" ht="285" x14ac:dyDescent="0.2">
      <c r="A36" s="3" t="s">
        <v>112</v>
      </c>
      <c r="B36" s="4" t="s">
        <v>931</v>
      </c>
      <c r="C36" s="4" t="s">
        <v>1456</v>
      </c>
      <c r="D36" s="4" t="s">
        <v>1975</v>
      </c>
      <c r="E36" s="4" t="s">
        <v>1398</v>
      </c>
      <c r="F36" s="5">
        <v>500</v>
      </c>
      <c r="G36" s="6">
        <v>10474.709999999999</v>
      </c>
      <c r="H36" s="12">
        <f t="shared" si="2"/>
        <v>1047.471</v>
      </c>
      <c r="I36" s="13">
        <f t="shared" si="3"/>
        <v>1571.2064999999998</v>
      </c>
      <c r="J36" s="13">
        <f t="shared" si="0"/>
        <v>13093.387499999999</v>
      </c>
      <c r="K36" s="13">
        <f t="shared" si="1"/>
        <v>14402.72625</v>
      </c>
      <c r="L36" s="7"/>
      <c r="M36" s="4" t="s">
        <v>1452</v>
      </c>
      <c r="N36" s="7" t="s">
        <v>1985</v>
      </c>
      <c r="O36" s="8" t="s">
        <v>1990</v>
      </c>
      <c r="P36" s="10">
        <v>46155</v>
      </c>
    </row>
    <row r="37" spans="1:16" ht="285" x14ac:dyDescent="0.2">
      <c r="A37" s="3" t="s">
        <v>112</v>
      </c>
      <c r="B37" s="4" t="s">
        <v>931</v>
      </c>
      <c r="C37" s="4" t="s">
        <v>1457</v>
      </c>
      <c r="D37" s="4" t="s">
        <v>1975</v>
      </c>
      <c r="E37" s="4" t="s">
        <v>1398</v>
      </c>
      <c r="F37" s="5">
        <v>600</v>
      </c>
      <c r="G37" s="6">
        <v>12302.41</v>
      </c>
      <c r="H37" s="12">
        <f t="shared" si="2"/>
        <v>1230.241</v>
      </c>
      <c r="I37" s="13">
        <f t="shared" si="3"/>
        <v>1845.3615</v>
      </c>
      <c r="J37" s="13">
        <f t="shared" si="0"/>
        <v>15378.012500000001</v>
      </c>
      <c r="K37" s="13">
        <f t="shared" si="1"/>
        <v>16915.813750000001</v>
      </c>
      <c r="L37" s="7"/>
      <c r="M37" s="4" t="s">
        <v>1452</v>
      </c>
      <c r="N37" s="7" t="s">
        <v>1985</v>
      </c>
      <c r="O37" s="8" t="s">
        <v>1991</v>
      </c>
      <c r="P37" s="10">
        <v>46155</v>
      </c>
    </row>
    <row r="38" spans="1:16" ht="150" x14ac:dyDescent="0.2">
      <c r="A38" s="3" t="s">
        <v>12</v>
      </c>
      <c r="B38" s="4" t="s">
        <v>12</v>
      </c>
      <c r="C38" s="4" t="s">
        <v>1759</v>
      </c>
      <c r="D38" s="4" t="s">
        <v>661</v>
      </c>
      <c r="E38" s="4" t="s">
        <v>213</v>
      </c>
      <c r="F38" s="5">
        <v>30</v>
      </c>
      <c r="G38" s="6">
        <v>47.4</v>
      </c>
      <c r="H38" s="12">
        <f>G38*0.17</f>
        <v>8.0579999999999998</v>
      </c>
      <c r="I38" s="13">
        <f>G38*0.3</f>
        <v>14.219999999999999</v>
      </c>
      <c r="J38" s="13">
        <f t="shared" si="0"/>
        <v>69.677999999999997</v>
      </c>
      <c r="K38" s="13">
        <f t="shared" si="1"/>
        <v>76.645800000000008</v>
      </c>
      <c r="L38" s="7"/>
      <c r="M38" s="4" t="s">
        <v>485</v>
      </c>
      <c r="N38" s="7" t="s">
        <v>1760</v>
      </c>
      <c r="O38" s="8" t="s">
        <v>1761</v>
      </c>
      <c r="P38" s="10">
        <v>46148</v>
      </c>
    </row>
    <row r="39" spans="1:16" ht="409.5" x14ac:dyDescent="0.2">
      <c r="A39" s="3" t="s">
        <v>12</v>
      </c>
      <c r="B39" s="4" t="s">
        <v>394</v>
      </c>
      <c r="C39" s="4" t="s">
        <v>617</v>
      </c>
      <c r="D39" s="4" t="s">
        <v>460</v>
      </c>
      <c r="E39" s="4" t="s">
        <v>213</v>
      </c>
      <c r="F39" s="5">
        <v>30</v>
      </c>
      <c r="G39" s="6">
        <v>120.1</v>
      </c>
      <c r="H39" s="12">
        <f>G39*0.14</f>
        <v>16.814</v>
      </c>
      <c r="I39" s="13">
        <f>G39*0.22</f>
        <v>26.422000000000001</v>
      </c>
      <c r="J39" s="13">
        <f t="shared" si="0"/>
        <v>163.33599999999998</v>
      </c>
      <c r="K39" s="13">
        <f t="shared" si="1"/>
        <v>179.6696</v>
      </c>
      <c r="L39" s="7"/>
      <c r="M39" s="4" t="s">
        <v>1025</v>
      </c>
      <c r="N39" s="7" t="s">
        <v>1688</v>
      </c>
      <c r="O39" s="8" t="s">
        <v>1026</v>
      </c>
      <c r="P39" s="10">
        <v>46147</v>
      </c>
    </row>
    <row r="40" spans="1:16" ht="409.5" x14ac:dyDescent="0.2">
      <c r="A40" s="3" t="s">
        <v>12</v>
      </c>
      <c r="B40" s="4" t="s">
        <v>394</v>
      </c>
      <c r="C40" s="4" t="s">
        <v>1053</v>
      </c>
      <c r="D40" s="4" t="s">
        <v>460</v>
      </c>
      <c r="E40" s="4" t="s">
        <v>213</v>
      </c>
      <c r="F40" s="5">
        <v>90</v>
      </c>
      <c r="G40" s="6">
        <v>341.6</v>
      </c>
      <c r="H40" s="12">
        <f>G40*0.14</f>
        <v>47.824000000000005</v>
      </c>
      <c r="I40" s="13">
        <f>G40*0.22</f>
        <v>75.152000000000001</v>
      </c>
      <c r="J40" s="13">
        <f t="shared" si="0"/>
        <v>464.57600000000002</v>
      </c>
      <c r="K40" s="13">
        <f t="shared" si="1"/>
        <v>511.03360000000009</v>
      </c>
      <c r="L40" s="7"/>
      <c r="M40" s="4" t="s">
        <v>1025</v>
      </c>
      <c r="N40" s="7" t="s">
        <v>1688</v>
      </c>
      <c r="O40" s="8" t="s">
        <v>1054</v>
      </c>
      <c r="P40" s="10">
        <v>46147</v>
      </c>
    </row>
    <row r="41" spans="1:16" ht="409.5" x14ac:dyDescent="0.2">
      <c r="A41" s="3" t="s">
        <v>12</v>
      </c>
      <c r="B41" s="4" t="s">
        <v>394</v>
      </c>
      <c r="C41" s="4" t="s">
        <v>618</v>
      </c>
      <c r="D41" s="4" t="s">
        <v>460</v>
      </c>
      <c r="E41" s="4" t="s">
        <v>213</v>
      </c>
      <c r="F41" s="5">
        <v>30</v>
      </c>
      <c r="G41" s="6">
        <v>75.7</v>
      </c>
      <c r="H41" s="12">
        <f>G41*0.17</f>
        <v>12.869000000000002</v>
      </c>
      <c r="I41" s="13">
        <f>G41*0.3</f>
        <v>22.71</v>
      </c>
      <c r="J41" s="13">
        <f t="shared" si="0"/>
        <v>111.279</v>
      </c>
      <c r="K41" s="13">
        <f t="shared" si="1"/>
        <v>122.40690000000001</v>
      </c>
      <c r="L41" s="7"/>
      <c r="M41" s="4" t="s">
        <v>1025</v>
      </c>
      <c r="N41" s="7" t="s">
        <v>1688</v>
      </c>
      <c r="O41" s="8" t="s">
        <v>1027</v>
      </c>
      <c r="P41" s="10">
        <v>46147</v>
      </c>
    </row>
    <row r="42" spans="1:16" ht="409.5" x14ac:dyDescent="0.2">
      <c r="A42" s="3" t="s">
        <v>12</v>
      </c>
      <c r="B42" s="4" t="s">
        <v>394</v>
      </c>
      <c r="C42" s="4" t="s">
        <v>1055</v>
      </c>
      <c r="D42" s="4" t="s">
        <v>460</v>
      </c>
      <c r="E42" s="4" t="s">
        <v>213</v>
      </c>
      <c r="F42" s="5">
        <v>60</v>
      </c>
      <c r="G42" s="6">
        <v>143.1</v>
      </c>
      <c r="H42" s="12">
        <f>G42*0.14</f>
        <v>20.034000000000002</v>
      </c>
      <c r="I42" s="13">
        <f>G42*0.22</f>
        <v>31.481999999999999</v>
      </c>
      <c r="J42" s="13">
        <f t="shared" si="0"/>
        <v>194.61599999999999</v>
      </c>
      <c r="K42" s="13">
        <f t="shared" si="1"/>
        <v>214.07759999999999</v>
      </c>
      <c r="L42" s="7"/>
      <c r="M42" s="4" t="s">
        <v>1025</v>
      </c>
      <c r="N42" s="7" t="s">
        <v>1688</v>
      </c>
      <c r="O42" s="8" t="s">
        <v>1056</v>
      </c>
      <c r="P42" s="10">
        <v>46147</v>
      </c>
    </row>
    <row r="43" spans="1:16" ht="409.5" x14ac:dyDescent="0.2">
      <c r="A43" s="3" t="s">
        <v>12</v>
      </c>
      <c r="B43" s="4" t="s">
        <v>394</v>
      </c>
      <c r="C43" s="4" t="s">
        <v>1051</v>
      </c>
      <c r="D43" s="4" t="s">
        <v>460</v>
      </c>
      <c r="E43" s="4" t="s">
        <v>213</v>
      </c>
      <c r="F43" s="5">
        <v>60</v>
      </c>
      <c r="G43" s="6">
        <v>143.1</v>
      </c>
      <c r="H43" s="12">
        <f>G43*0.14</f>
        <v>20.034000000000002</v>
      </c>
      <c r="I43" s="13">
        <f>G43*0.22</f>
        <v>31.481999999999999</v>
      </c>
      <c r="J43" s="13">
        <f t="shared" si="0"/>
        <v>194.61599999999999</v>
      </c>
      <c r="K43" s="13">
        <f t="shared" si="1"/>
        <v>214.07759999999999</v>
      </c>
      <c r="L43" s="7"/>
      <c r="M43" s="4" t="s">
        <v>1025</v>
      </c>
      <c r="N43" s="7" t="s">
        <v>1688</v>
      </c>
      <c r="O43" s="8" t="s">
        <v>1052</v>
      </c>
      <c r="P43" s="10">
        <v>46147</v>
      </c>
    </row>
    <row r="44" spans="1:16" ht="225" x14ac:dyDescent="0.2">
      <c r="A44" s="3" t="s">
        <v>13</v>
      </c>
      <c r="B44" s="4" t="s">
        <v>138</v>
      </c>
      <c r="C44" s="4" t="s">
        <v>547</v>
      </c>
      <c r="D44" s="4" t="s">
        <v>627</v>
      </c>
      <c r="E44" s="4" t="s">
        <v>289</v>
      </c>
      <c r="F44" s="5">
        <v>1</v>
      </c>
      <c r="G44" s="6">
        <v>228.6</v>
      </c>
      <c r="H44" s="12">
        <f>G44*0.14</f>
        <v>32.004000000000005</v>
      </c>
      <c r="I44" s="13">
        <f>G44*0.22</f>
        <v>50.292000000000002</v>
      </c>
      <c r="J44" s="13">
        <f t="shared" si="0"/>
        <v>310.89599999999996</v>
      </c>
      <c r="K44" s="13">
        <f t="shared" si="1"/>
        <v>341.98559999999998</v>
      </c>
      <c r="L44" s="7"/>
      <c r="M44" s="4" t="s">
        <v>494</v>
      </c>
      <c r="N44" s="7" t="s">
        <v>1740</v>
      </c>
      <c r="O44" s="8" t="s">
        <v>911</v>
      </c>
      <c r="P44" s="10">
        <v>46148</v>
      </c>
    </row>
    <row r="45" spans="1:16" ht="210" x14ac:dyDescent="0.2">
      <c r="A45" s="3" t="s">
        <v>13</v>
      </c>
      <c r="B45" s="4" t="s">
        <v>1028</v>
      </c>
      <c r="C45" s="4" t="s">
        <v>1035</v>
      </c>
      <c r="D45" s="4" t="s">
        <v>627</v>
      </c>
      <c r="E45" s="4" t="s">
        <v>289</v>
      </c>
      <c r="F45" s="5">
        <v>1</v>
      </c>
      <c r="G45" s="6">
        <v>228.6</v>
      </c>
      <c r="H45" s="12">
        <f>G45*0.14</f>
        <v>32.004000000000005</v>
      </c>
      <c r="I45" s="13">
        <f>G45*0.22</f>
        <v>50.292000000000002</v>
      </c>
      <c r="J45" s="13">
        <f t="shared" si="0"/>
        <v>310.89599999999996</v>
      </c>
      <c r="K45" s="13">
        <f t="shared" si="1"/>
        <v>341.98559999999998</v>
      </c>
      <c r="L45" s="7"/>
      <c r="M45" s="4" t="s">
        <v>1034</v>
      </c>
      <c r="N45" s="7" t="s">
        <v>1740</v>
      </c>
      <c r="O45" s="8" t="s">
        <v>1036</v>
      </c>
      <c r="P45" s="10">
        <v>46148</v>
      </c>
    </row>
    <row r="46" spans="1:16" ht="195" x14ac:dyDescent="0.2">
      <c r="A46" s="3" t="s">
        <v>424</v>
      </c>
      <c r="B46" s="4" t="s">
        <v>1661</v>
      </c>
      <c r="C46" s="4" t="s">
        <v>1662</v>
      </c>
      <c r="D46" s="4" t="s">
        <v>1663</v>
      </c>
      <c r="E46" s="4" t="s">
        <v>425</v>
      </c>
      <c r="F46" s="5">
        <v>120</v>
      </c>
      <c r="G46" s="6">
        <v>65911</v>
      </c>
      <c r="H46" s="12">
        <f>G46*0.1</f>
        <v>6591.1</v>
      </c>
      <c r="I46" s="13">
        <f>G46*0.15</f>
        <v>9886.65</v>
      </c>
      <c r="J46" s="13">
        <f t="shared" si="0"/>
        <v>82388.75</v>
      </c>
      <c r="K46" s="13">
        <f t="shared" si="1"/>
        <v>90627.625000000015</v>
      </c>
      <c r="L46" s="7"/>
      <c r="M46" s="4" t="s">
        <v>1664</v>
      </c>
      <c r="N46" s="7" t="s">
        <v>1665</v>
      </c>
      <c r="O46" s="8" t="s">
        <v>1666</v>
      </c>
      <c r="P46" s="10">
        <v>46147</v>
      </c>
    </row>
    <row r="47" spans="1:16" ht="150" x14ac:dyDescent="0.2">
      <c r="A47" s="3" t="s">
        <v>180</v>
      </c>
      <c r="B47" s="4" t="s">
        <v>180</v>
      </c>
      <c r="C47" s="4" t="s">
        <v>623</v>
      </c>
      <c r="D47" s="4" t="s">
        <v>630</v>
      </c>
      <c r="E47" s="4" t="s">
        <v>181</v>
      </c>
      <c r="F47" s="5">
        <v>20</v>
      </c>
      <c r="G47" s="6">
        <v>575.85</v>
      </c>
      <c r="H47" s="12">
        <f>G47*0.1</f>
        <v>57.585000000000008</v>
      </c>
      <c r="I47" s="13">
        <f>G47*0.15</f>
        <v>86.377499999999998</v>
      </c>
      <c r="J47" s="13">
        <f t="shared" si="0"/>
        <v>719.8125</v>
      </c>
      <c r="K47" s="13">
        <f t="shared" si="1"/>
        <v>791.79375000000005</v>
      </c>
      <c r="L47" s="7"/>
      <c r="M47" s="4" t="s">
        <v>1840</v>
      </c>
      <c r="N47" s="7" t="s">
        <v>1841</v>
      </c>
      <c r="O47" s="8" t="s">
        <v>1842</v>
      </c>
      <c r="P47" s="10">
        <v>46150</v>
      </c>
    </row>
    <row r="48" spans="1:16" ht="150" x14ac:dyDescent="0.2">
      <c r="A48" s="3" t="s">
        <v>180</v>
      </c>
      <c r="B48" s="4" t="s">
        <v>180</v>
      </c>
      <c r="C48" s="4" t="s">
        <v>468</v>
      </c>
      <c r="D48" s="4" t="s">
        <v>630</v>
      </c>
      <c r="E48" s="4" t="s">
        <v>181</v>
      </c>
      <c r="F48" s="5">
        <v>60</v>
      </c>
      <c r="G48" s="6">
        <v>1733</v>
      </c>
      <c r="H48" s="12">
        <f>G48*0.1</f>
        <v>173.3</v>
      </c>
      <c r="I48" s="13">
        <f>G48*0.15</f>
        <v>259.95</v>
      </c>
      <c r="J48" s="13">
        <f t="shared" si="0"/>
        <v>2166.25</v>
      </c>
      <c r="K48" s="13">
        <f t="shared" si="1"/>
        <v>2382.875</v>
      </c>
      <c r="L48" s="7"/>
      <c r="M48" s="4" t="s">
        <v>1840</v>
      </c>
      <c r="N48" s="7" t="s">
        <v>1841</v>
      </c>
      <c r="O48" s="8" t="s">
        <v>1843</v>
      </c>
      <c r="P48" s="10">
        <v>46150</v>
      </c>
    </row>
    <row r="49" spans="1:16" ht="150" x14ac:dyDescent="0.2">
      <c r="A49" s="3" t="s">
        <v>180</v>
      </c>
      <c r="B49" s="4" t="s">
        <v>180</v>
      </c>
      <c r="C49" s="4" t="s">
        <v>635</v>
      </c>
      <c r="D49" s="4" t="s">
        <v>630</v>
      </c>
      <c r="E49" s="4" t="s">
        <v>181</v>
      </c>
      <c r="F49" s="5">
        <v>20</v>
      </c>
      <c r="G49" s="6">
        <v>581.57000000000005</v>
      </c>
      <c r="H49" s="12">
        <f>G49*0.1</f>
        <v>58.157000000000011</v>
      </c>
      <c r="I49" s="13">
        <f>G49*0.15</f>
        <v>87.235500000000002</v>
      </c>
      <c r="J49" s="13">
        <f t="shared" si="0"/>
        <v>726.96250000000009</v>
      </c>
      <c r="K49" s="13">
        <f t="shared" si="1"/>
        <v>799.65875000000017</v>
      </c>
      <c r="L49" s="7"/>
      <c r="M49" s="4" t="s">
        <v>1840</v>
      </c>
      <c r="N49" s="7" t="s">
        <v>1841</v>
      </c>
      <c r="O49" s="8" t="s">
        <v>1844</v>
      </c>
      <c r="P49" s="10">
        <v>46150</v>
      </c>
    </row>
    <row r="50" spans="1:16" ht="150" x14ac:dyDescent="0.2">
      <c r="A50" s="3" t="s">
        <v>180</v>
      </c>
      <c r="B50" s="4" t="s">
        <v>180</v>
      </c>
      <c r="C50" s="4" t="s">
        <v>634</v>
      </c>
      <c r="D50" s="4" t="s">
        <v>630</v>
      </c>
      <c r="E50" s="4" t="s">
        <v>181</v>
      </c>
      <c r="F50" s="5">
        <v>60</v>
      </c>
      <c r="G50" s="6">
        <v>1742.96</v>
      </c>
      <c r="H50" s="12">
        <f>G50*0.1</f>
        <v>174.29600000000002</v>
      </c>
      <c r="I50" s="13">
        <f>G50*0.15</f>
        <v>261.44400000000002</v>
      </c>
      <c r="J50" s="13">
        <f t="shared" si="0"/>
        <v>2178.7000000000003</v>
      </c>
      <c r="K50" s="13">
        <f t="shared" si="1"/>
        <v>2396.5700000000006</v>
      </c>
      <c r="L50" s="7"/>
      <c r="M50" s="4" t="s">
        <v>1840</v>
      </c>
      <c r="N50" s="7" t="s">
        <v>1841</v>
      </c>
      <c r="O50" s="8" t="s">
        <v>1845</v>
      </c>
      <c r="P50" s="10">
        <v>46150</v>
      </c>
    </row>
    <row r="51" spans="1:16" ht="105" x14ac:dyDescent="0.2">
      <c r="A51" s="3" t="s">
        <v>14</v>
      </c>
      <c r="B51" s="4" t="s">
        <v>14</v>
      </c>
      <c r="C51" s="4" t="s">
        <v>543</v>
      </c>
      <c r="D51" s="4" t="s">
        <v>441</v>
      </c>
      <c r="E51" s="4" t="s">
        <v>176</v>
      </c>
      <c r="F51" s="5">
        <v>200</v>
      </c>
      <c r="G51" s="6">
        <v>33.39</v>
      </c>
      <c r="H51" s="12">
        <f t="shared" ref="H51:H59" si="4">G51*0.17</f>
        <v>5.6763000000000003</v>
      </c>
      <c r="I51" s="13">
        <f t="shared" ref="I51:I59" si="5">G51*0.3</f>
        <v>10.016999999999999</v>
      </c>
      <c r="J51" s="13">
        <f t="shared" si="0"/>
        <v>49.083299999999994</v>
      </c>
      <c r="K51" s="13">
        <f t="shared" si="1"/>
        <v>53.991630000000001</v>
      </c>
      <c r="L51" s="7"/>
      <c r="M51" s="4" t="s">
        <v>1497</v>
      </c>
      <c r="N51" s="7" t="s">
        <v>1611</v>
      </c>
      <c r="O51" s="8" t="s">
        <v>503</v>
      </c>
      <c r="P51" s="10">
        <v>46146</v>
      </c>
    </row>
    <row r="52" spans="1:16" ht="409.5" x14ac:dyDescent="0.2">
      <c r="A52" s="3" t="s">
        <v>148</v>
      </c>
      <c r="B52" s="4" t="s">
        <v>148</v>
      </c>
      <c r="C52" s="4" t="s">
        <v>1384</v>
      </c>
      <c r="D52" s="4" t="s">
        <v>1345</v>
      </c>
      <c r="E52" s="4" t="s">
        <v>453</v>
      </c>
      <c r="F52" s="5">
        <v>1</v>
      </c>
      <c r="G52" s="6">
        <v>60.04</v>
      </c>
      <c r="H52" s="12">
        <f t="shared" si="4"/>
        <v>10.206800000000001</v>
      </c>
      <c r="I52" s="13">
        <f t="shared" si="5"/>
        <v>18.012</v>
      </c>
      <c r="J52" s="13">
        <f t="shared" si="0"/>
        <v>88.258800000000008</v>
      </c>
      <c r="K52" s="13">
        <f t="shared" si="1"/>
        <v>97.08468000000002</v>
      </c>
      <c r="L52" s="7"/>
      <c r="M52" s="4" t="s">
        <v>1263</v>
      </c>
      <c r="N52" s="7" t="s">
        <v>1603</v>
      </c>
      <c r="O52" s="8" t="s">
        <v>1385</v>
      </c>
      <c r="P52" s="10">
        <v>46148</v>
      </c>
    </row>
    <row r="53" spans="1:16" ht="180" x14ac:dyDescent="0.2">
      <c r="A53" s="3" t="s">
        <v>148</v>
      </c>
      <c r="B53" s="4" t="s">
        <v>148</v>
      </c>
      <c r="C53" s="4" t="s">
        <v>1262</v>
      </c>
      <c r="D53" s="4" t="s">
        <v>380</v>
      </c>
      <c r="E53" s="4" t="s">
        <v>453</v>
      </c>
      <c r="F53" s="5">
        <v>1</v>
      </c>
      <c r="G53" s="6">
        <v>60.04</v>
      </c>
      <c r="H53" s="12">
        <f t="shared" si="4"/>
        <v>10.206800000000001</v>
      </c>
      <c r="I53" s="13">
        <f t="shared" si="5"/>
        <v>18.012</v>
      </c>
      <c r="J53" s="13">
        <f t="shared" si="0"/>
        <v>88.258800000000008</v>
      </c>
      <c r="K53" s="13">
        <f t="shared" si="1"/>
        <v>97.08468000000002</v>
      </c>
      <c r="L53" s="7"/>
      <c r="M53" s="4" t="s">
        <v>1263</v>
      </c>
      <c r="N53" s="7" t="s">
        <v>1603</v>
      </c>
      <c r="O53" s="8" t="s">
        <v>1264</v>
      </c>
      <c r="P53" s="10">
        <v>46148</v>
      </c>
    </row>
    <row r="54" spans="1:16" ht="409.5" x14ac:dyDescent="0.2">
      <c r="A54" s="3" t="s">
        <v>148</v>
      </c>
      <c r="B54" s="4" t="s">
        <v>148</v>
      </c>
      <c r="C54" s="4" t="s">
        <v>1262</v>
      </c>
      <c r="D54" s="4" t="s">
        <v>1345</v>
      </c>
      <c r="E54" s="4" t="s">
        <v>453</v>
      </c>
      <c r="F54" s="5">
        <v>1</v>
      </c>
      <c r="G54" s="6">
        <v>60.04</v>
      </c>
      <c r="H54" s="12">
        <f t="shared" si="4"/>
        <v>10.206800000000001</v>
      </c>
      <c r="I54" s="13">
        <f t="shared" si="5"/>
        <v>18.012</v>
      </c>
      <c r="J54" s="13">
        <f t="shared" si="0"/>
        <v>88.258800000000008</v>
      </c>
      <c r="K54" s="13">
        <f t="shared" si="1"/>
        <v>97.08468000000002</v>
      </c>
      <c r="L54" s="7"/>
      <c r="M54" s="4" t="s">
        <v>1263</v>
      </c>
      <c r="N54" s="7" t="s">
        <v>1603</v>
      </c>
      <c r="O54" s="8" t="s">
        <v>1264</v>
      </c>
      <c r="P54" s="10">
        <v>46148</v>
      </c>
    </row>
    <row r="55" spans="1:16" ht="105" x14ac:dyDescent="0.2">
      <c r="A55" s="3" t="s">
        <v>148</v>
      </c>
      <c r="B55" s="4" t="s">
        <v>148</v>
      </c>
      <c r="C55" s="4" t="s">
        <v>638</v>
      </c>
      <c r="D55" s="4" t="s">
        <v>1356</v>
      </c>
      <c r="E55" s="4" t="s">
        <v>580</v>
      </c>
      <c r="F55" s="5">
        <v>10</v>
      </c>
      <c r="G55" s="6">
        <v>42.12</v>
      </c>
      <c r="H55" s="12">
        <f t="shared" si="4"/>
        <v>7.1604000000000001</v>
      </c>
      <c r="I55" s="13">
        <f t="shared" si="5"/>
        <v>12.635999999999999</v>
      </c>
      <c r="J55" s="13">
        <f t="shared" si="0"/>
        <v>61.916399999999996</v>
      </c>
      <c r="K55" s="13">
        <f t="shared" si="1"/>
        <v>68.108040000000003</v>
      </c>
      <c r="L55" s="7"/>
      <c r="M55" s="4" t="s">
        <v>1368</v>
      </c>
      <c r="N55" s="7" t="s">
        <v>1928</v>
      </c>
      <c r="O55" s="8" t="s">
        <v>957</v>
      </c>
      <c r="P55" s="10">
        <v>46154</v>
      </c>
    </row>
    <row r="56" spans="1:16" ht="105" x14ac:dyDescent="0.2">
      <c r="A56" s="3" t="s">
        <v>148</v>
      </c>
      <c r="B56" s="4" t="s">
        <v>148</v>
      </c>
      <c r="C56" s="4" t="s">
        <v>558</v>
      </c>
      <c r="D56" s="4" t="s">
        <v>1356</v>
      </c>
      <c r="E56" s="4" t="s">
        <v>580</v>
      </c>
      <c r="F56" s="5">
        <v>10</v>
      </c>
      <c r="G56" s="6">
        <v>42.12</v>
      </c>
      <c r="H56" s="12">
        <f t="shared" si="4"/>
        <v>7.1604000000000001</v>
      </c>
      <c r="I56" s="13">
        <f t="shared" si="5"/>
        <v>12.635999999999999</v>
      </c>
      <c r="J56" s="13">
        <f t="shared" si="0"/>
        <v>61.916399999999996</v>
      </c>
      <c r="K56" s="13">
        <f t="shared" si="1"/>
        <v>68.108040000000003</v>
      </c>
      <c r="L56" s="7"/>
      <c r="M56" s="4" t="s">
        <v>1368</v>
      </c>
      <c r="N56" s="7" t="s">
        <v>1928</v>
      </c>
      <c r="O56" s="8" t="s">
        <v>956</v>
      </c>
      <c r="P56" s="10">
        <v>46154</v>
      </c>
    </row>
    <row r="57" spans="1:16" ht="90" x14ac:dyDescent="0.2">
      <c r="A57" s="3" t="s">
        <v>148</v>
      </c>
      <c r="B57" s="4" t="s">
        <v>290</v>
      </c>
      <c r="C57" s="4" t="s">
        <v>1298</v>
      </c>
      <c r="D57" s="4" t="s">
        <v>160</v>
      </c>
      <c r="E57" s="4" t="s">
        <v>453</v>
      </c>
      <c r="F57" s="5">
        <v>1</v>
      </c>
      <c r="G57" s="6">
        <v>60.04</v>
      </c>
      <c r="H57" s="12">
        <f t="shared" si="4"/>
        <v>10.206800000000001</v>
      </c>
      <c r="I57" s="13">
        <f t="shared" si="5"/>
        <v>18.012</v>
      </c>
      <c r="J57" s="13">
        <f t="shared" si="0"/>
        <v>88.258800000000008</v>
      </c>
      <c r="K57" s="13">
        <f t="shared" si="1"/>
        <v>97.08468000000002</v>
      </c>
      <c r="L57" s="7"/>
      <c r="M57" s="4" t="s">
        <v>454</v>
      </c>
      <c r="N57" s="7" t="s">
        <v>1603</v>
      </c>
      <c r="O57" s="8" t="s">
        <v>826</v>
      </c>
      <c r="P57" s="10">
        <v>46148</v>
      </c>
    </row>
    <row r="58" spans="1:16" ht="90" x14ac:dyDescent="0.2">
      <c r="A58" s="3" t="s">
        <v>148</v>
      </c>
      <c r="B58" s="4" t="s">
        <v>290</v>
      </c>
      <c r="C58" s="4" t="s">
        <v>440</v>
      </c>
      <c r="D58" s="4" t="s">
        <v>160</v>
      </c>
      <c r="E58" s="4" t="s">
        <v>453</v>
      </c>
      <c r="F58" s="5">
        <v>1</v>
      </c>
      <c r="G58" s="6">
        <v>60.04</v>
      </c>
      <c r="H58" s="12">
        <f t="shared" si="4"/>
        <v>10.206800000000001</v>
      </c>
      <c r="I58" s="13">
        <f t="shared" si="5"/>
        <v>18.012</v>
      </c>
      <c r="J58" s="13">
        <f t="shared" si="0"/>
        <v>88.258800000000008</v>
      </c>
      <c r="K58" s="13">
        <f t="shared" si="1"/>
        <v>97.08468000000002</v>
      </c>
      <c r="L58" s="7"/>
      <c r="M58" s="4" t="s">
        <v>1367</v>
      </c>
      <c r="N58" s="7" t="s">
        <v>1603</v>
      </c>
      <c r="O58" s="8" t="s">
        <v>826</v>
      </c>
      <c r="P58" s="10">
        <v>46148</v>
      </c>
    </row>
    <row r="59" spans="1:16" ht="120" x14ac:dyDescent="0.2">
      <c r="A59" s="3" t="s">
        <v>15</v>
      </c>
      <c r="B59" s="4" t="s">
        <v>15</v>
      </c>
      <c r="C59" s="4" t="s">
        <v>1269</v>
      </c>
      <c r="D59" s="4" t="s">
        <v>408</v>
      </c>
      <c r="E59" s="4" t="s">
        <v>195</v>
      </c>
      <c r="F59" s="5">
        <v>10</v>
      </c>
      <c r="G59" s="6">
        <v>17.68</v>
      </c>
      <c r="H59" s="12">
        <f t="shared" si="4"/>
        <v>3.0056000000000003</v>
      </c>
      <c r="I59" s="13">
        <f t="shared" si="5"/>
        <v>5.3039999999999994</v>
      </c>
      <c r="J59" s="13">
        <f t="shared" si="0"/>
        <v>25.989599999999999</v>
      </c>
      <c r="K59" s="13">
        <f t="shared" si="1"/>
        <v>28.588560000000001</v>
      </c>
      <c r="L59" s="7"/>
      <c r="M59" s="4" t="s">
        <v>1140</v>
      </c>
      <c r="N59" s="7" t="s">
        <v>1645</v>
      </c>
      <c r="O59" s="8" t="s">
        <v>610</v>
      </c>
      <c r="P59" s="10">
        <v>46146</v>
      </c>
    </row>
    <row r="60" spans="1:16" ht="225" x14ac:dyDescent="0.2">
      <c r="A60" s="3" t="s">
        <v>15</v>
      </c>
      <c r="B60" s="4" t="s">
        <v>450</v>
      </c>
      <c r="C60" s="4" t="s">
        <v>1023</v>
      </c>
      <c r="D60" s="4" t="s">
        <v>451</v>
      </c>
      <c r="E60" s="4" t="s">
        <v>194</v>
      </c>
      <c r="F60" s="5">
        <v>120</v>
      </c>
      <c r="G60" s="6">
        <v>149.28</v>
      </c>
      <c r="H60" s="12">
        <f>G60*0.14</f>
        <v>20.8992</v>
      </c>
      <c r="I60" s="13">
        <f>G60*0.22</f>
        <v>32.8416</v>
      </c>
      <c r="J60" s="13">
        <f t="shared" si="0"/>
        <v>203.02080000000001</v>
      </c>
      <c r="K60" s="13">
        <f t="shared" si="1"/>
        <v>223.32288000000003</v>
      </c>
      <c r="L60" s="7"/>
      <c r="M60" s="4" t="s">
        <v>461</v>
      </c>
      <c r="N60" s="7" t="s">
        <v>1834</v>
      </c>
      <c r="O60" s="8" t="s">
        <v>1095</v>
      </c>
      <c r="P60" s="10">
        <v>46149</v>
      </c>
    </row>
    <row r="61" spans="1:16" ht="105" x14ac:dyDescent="0.2">
      <c r="A61" s="3" t="s">
        <v>16</v>
      </c>
      <c r="B61" s="4" t="s">
        <v>16</v>
      </c>
      <c r="C61" s="4" t="s">
        <v>544</v>
      </c>
      <c r="D61" s="4" t="s">
        <v>441</v>
      </c>
      <c r="E61" s="4" t="s">
        <v>374</v>
      </c>
      <c r="F61" s="5">
        <v>1</v>
      </c>
      <c r="G61" s="6">
        <v>33.29</v>
      </c>
      <c r="H61" s="12">
        <f>G61*0.17</f>
        <v>5.6593</v>
      </c>
      <c r="I61" s="13">
        <f>G61*0.3</f>
        <v>9.9870000000000001</v>
      </c>
      <c r="J61" s="13">
        <f t="shared" si="0"/>
        <v>48.936300000000003</v>
      </c>
      <c r="K61" s="13">
        <f t="shared" si="1"/>
        <v>53.829930000000004</v>
      </c>
      <c r="L61" s="7"/>
      <c r="M61" s="4" t="s">
        <v>1498</v>
      </c>
      <c r="N61" s="7" t="s">
        <v>1619</v>
      </c>
      <c r="O61" s="8" t="s">
        <v>545</v>
      </c>
      <c r="P61" s="10">
        <v>46146</v>
      </c>
    </row>
    <row r="62" spans="1:16" ht="409.5" x14ac:dyDescent="0.2">
      <c r="A62" s="3" t="s">
        <v>17</v>
      </c>
      <c r="B62" s="4" t="s">
        <v>923</v>
      </c>
      <c r="C62" s="4" t="s">
        <v>736</v>
      </c>
      <c r="D62" s="4" t="s">
        <v>460</v>
      </c>
      <c r="E62" s="4" t="s">
        <v>203</v>
      </c>
      <c r="F62" s="5">
        <v>30</v>
      </c>
      <c r="G62" s="6">
        <v>112.1</v>
      </c>
      <c r="H62" s="12">
        <f>G62*0.14</f>
        <v>15.694000000000001</v>
      </c>
      <c r="I62" s="13">
        <f>G62*0.22</f>
        <v>24.661999999999999</v>
      </c>
      <c r="J62" s="13">
        <f t="shared" si="0"/>
        <v>152.45599999999999</v>
      </c>
      <c r="K62" s="13">
        <f t="shared" si="1"/>
        <v>167.70160000000001</v>
      </c>
      <c r="L62" s="7"/>
      <c r="M62" s="4" t="s">
        <v>1527</v>
      </c>
      <c r="N62" s="7" t="s">
        <v>1682</v>
      </c>
      <c r="O62" s="8" t="s">
        <v>1528</v>
      </c>
      <c r="P62" s="10">
        <v>46147</v>
      </c>
    </row>
    <row r="63" spans="1:16" ht="409.5" x14ac:dyDescent="0.2">
      <c r="A63" s="3" t="s">
        <v>17</v>
      </c>
      <c r="B63" s="4" t="s">
        <v>923</v>
      </c>
      <c r="C63" s="4" t="s">
        <v>736</v>
      </c>
      <c r="D63" s="4" t="s">
        <v>460</v>
      </c>
      <c r="E63" s="4" t="s">
        <v>203</v>
      </c>
      <c r="F63" s="5">
        <v>30</v>
      </c>
      <c r="G63" s="6">
        <v>112.1</v>
      </c>
      <c r="H63" s="12">
        <f>G63*0.14</f>
        <v>15.694000000000001</v>
      </c>
      <c r="I63" s="13">
        <f>G63*0.22</f>
        <v>24.661999999999999</v>
      </c>
      <c r="J63" s="13">
        <f t="shared" si="0"/>
        <v>152.45599999999999</v>
      </c>
      <c r="K63" s="13">
        <f t="shared" si="1"/>
        <v>167.70160000000001</v>
      </c>
      <c r="L63" s="7"/>
      <c r="M63" s="4" t="s">
        <v>1527</v>
      </c>
      <c r="N63" s="7" t="s">
        <v>1682</v>
      </c>
      <c r="O63" s="8" t="s">
        <v>1581</v>
      </c>
      <c r="P63" s="10">
        <v>46147</v>
      </c>
    </row>
    <row r="64" spans="1:16" ht="409.5" x14ac:dyDescent="0.2">
      <c r="A64" s="3" t="s">
        <v>17</v>
      </c>
      <c r="B64" s="4" t="s">
        <v>923</v>
      </c>
      <c r="C64" s="4" t="s">
        <v>903</v>
      </c>
      <c r="D64" s="4" t="s">
        <v>460</v>
      </c>
      <c r="E64" s="4" t="s">
        <v>203</v>
      </c>
      <c r="F64" s="5">
        <v>50</v>
      </c>
      <c r="G64" s="6">
        <v>185.8</v>
      </c>
      <c r="H64" s="12">
        <f>G64*0.14</f>
        <v>26.012000000000004</v>
      </c>
      <c r="I64" s="13">
        <f>G64*0.22</f>
        <v>40.876000000000005</v>
      </c>
      <c r="J64" s="13">
        <f t="shared" si="0"/>
        <v>252.68800000000002</v>
      </c>
      <c r="K64" s="13">
        <f t="shared" si="1"/>
        <v>277.95680000000004</v>
      </c>
      <c r="L64" s="7"/>
      <c r="M64" s="4" t="s">
        <v>1527</v>
      </c>
      <c r="N64" s="7" t="s">
        <v>1682</v>
      </c>
      <c r="O64" s="8" t="s">
        <v>1582</v>
      </c>
      <c r="P64" s="10">
        <v>46147</v>
      </c>
    </row>
    <row r="65" spans="1:16" ht="409.5" x14ac:dyDescent="0.2">
      <c r="A65" s="3" t="s">
        <v>17</v>
      </c>
      <c r="B65" s="4" t="s">
        <v>923</v>
      </c>
      <c r="C65" s="4" t="s">
        <v>903</v>
      </c>
      <c r="D65" s="4" t="s">
        <v>460</v>
      </c>
      <c r="E65" s="4" t="s">
        <v>203</v>
      </c>
      <c r="F65" s="5">
        <v>50</v>
      </c>
      <c r="G65" s="6">
        <v>185.8</v>
      </c>
      <c r="H65" s="12">
        <f>G65*0.14</f>
        <v>26.012000000000004</v>
      </c>
      <c r="I65" s="13">
        <f>G65*0.22</f>
        <v>40.876000000000005</v>
      </c>
      <c r="J65" s="13">
        <f t="shared" si="0"/>
        <v>252.68800000000002</v>
      </c>
      <c r="K65" s="13">
        <f t="shared" si="1"/>
        <v>277.95680000000004</v>
      </c>
      <c r="L65" s="7"/>
      <c r="M65" s="4" t="s">
        <v>1527</v>
      </c>
      <c r="N65" s="7" t="s">
        <v>1682</v>
      </c>
      <c r="O65" s="8" t="s">
        <v>1529</v>
      </c>
      <c r="P65" s="10">
        <v>46147</v>
      </c>
    </row>
    <row r="66" spans="1:16" ht="120" x14ac:dyDescent="0.2">
      <c r="A66" s="3" t="s">
        <v>80</v>
      </c>
      <c r="B66" s="4" t="s">
        <v>81</v>
      </c>
      <c r="C66" s="4" t="s">
        <v>581</v>
      </c>
      <c r="D66" s="4" t="s">
        <v>1846</v>
      </c>
      <c r="E66" s="4" t="s">
        <v>306</v>
      </c>
      <c r="F66" s="5">
        <v>30</v>
      </c>
      <c r="G66" s="6">
        <v>237.47</v>
      </c>
      <c r="H66" s="12">
        <f>G66*0.14</f>
        <v>33.245800000000003</v>
      </c>
      <c r="I66" s="13">
        <f>G66*0.22</f>
        <v>52.243400000000001</v>
      </c>
      <c r="J66" s="13">
        <f t="shared" si="0"/>
        <v>322.95920000000001</v>
      </c>
      <c r="K66" s="13">
        <f t="shared" si="1"/>
        <v>355.25512000000003</v>
      </c>
      <c r="L66" s="7"/>
      <c r="M66" s="4" t="s">
        <v>1847</v>
      </c>
      <c r="N66" s="7" t="s">
        <v>1848</v>
      </c>
      <c r="O66" s="8" t="s">
        <v>493</v>
      </c>
      <c r="P66" s="10">
        <v>46148</v>
      </c>
    </row>
    <row r="67" spans="1:16" ht="300" x14ac:dyDescent="0.2">
      <c r="A67" s="3" t="s">
        <v>671</v>
      </c>
      <c r="B67" s="4" t="s">
        <v>672</v>
      </c>
      <c r="C67" s="4" t="s">
        <v>1795</v>
      </c>
      <c r="D67" s="4" t="s">
        <v>361</v>
      </c>
      <c r="E67" s="4" t="s">
        <v>673</v>
      </c>
      <c r="F67" s="5">
        <v>5</v>
      </c>
      <c r="G67" s="6">
        <v>4759.6899999999996</v>
      </c>
      <c r="H67" s="12">
        <f t="shared" ref="H67:H81" si="6">G67*0.1</f>
        <v>475.96899999999999</v>
      </c>
      <c r="I67" s="13">
        <f t="shared" ref="I67:I81" si="7">G67*0.15</f>
        <v>713.95349999999996</v>
      </c>
      <c r="J67" s="13">
        <f t="shared" ref="J67:J130" si="8">G67+H67+I67</f>
        <v>5949.6124999999993</v>
      </c>
      <c r="K67" s="13">
        <f t="shared" ref="K67:K130" si="9">J67*1.1</f>
        <v>6544.5737499999996</v>
      </c>
      <c r="L67" s="7"/>
      <c r="M67" s="4" t="s">
        <v>674</v>
      </c>
      <c r="N67" s="7" t="s">
        <v>1794</v>
      </c>
      <c r="O67" s="8" t="s">
        <v>675</v>
      </c>
      <c r="P67" s="10">
        <v>46149</v>
      </c>
    </row>
    <row r="68" spans="1:16" ht="300" x14ac:dyDescent="0.2">
      <c r="A68" s="3" t="s">
        <v>671</v>
      </c>
      <c r="B68" s="4" t="s">
        <v>672</v>
      </c>
      <c r="C68" s="4" t="s">
        <v>1793</v>
      </c>
      <c r="D68" s="4" t="s">
        <v>361</v>
      </c>
      <c r="E68" s="4" t="s">
        <v>673</v>
      </c>
      <c r="F68" s="5">
        <v>5</v>
      </c>
      <c r="G68" s="6">
        <v>4759.6899999999996</v>
      </c>
      <c r="H68" s="12">
        <f t="shared" si="6"/>
        <v>475.96899999999999</v>
      </c>
      <c r="I68" s="13">
        <f t="shared" si="7"/>
        <v>713.95349999999996</v>
      </c>
      <c r="J68" s="13">
        <f t="shared" si="8"/>
        <v>5949.6124999999993</v>
      </c>
      <c r="K68" s="13">
        <f t="shared" si="9"/>
        <v>6544.5737499999996</v>
      </c>
      <c r="L68" s="7"/>
      <c r="M68" s="4" t="s">
        <v>1519</v>
      </c>
      <c r="N68" s="7" t="s">
        <v>1794</v>
      </c>
      <c r="O68" s="8" t="s">
        <v>675</v>
      </c>
      <c r="P68" s="10">
        <v>46149</v>
      </c>
    </row>
    <row r="69" spans="1:16" ht="105" x14ac:dyDescent="0.2">
      <c r="A69" s="3" t="s">
        <v>1747</v>
      </c>
      <c r="B69" s="4" t="s">
        <v>1349</v>
      </c>
      <c r="C69" s="4" t="s">
        <v>1346</v>
      </c>
      <c r="D69" s="4" t="s">
        <v>1344</v>
      </c>
      <c r="E69" s="4" t="s">
        <v>1347</v>
      </c>
      <c r="F69" s="5">
        <v>10</v>
      </c>
      <c r="G69" s="6">
        <v>4480.1099999999997</v>
      </c>
      <c r="H69" s="12">
        <f t="shared" si="6"/>
        <v>448.01099999999997</v>
      </c>
      <c r="I69" s="13">
        <f t="shared" si="7"/>
        <v>672.01649999999995</v>
      </c>
      <c r="J69" s="13">
        <f t="shared" si="8"/>
        <v>5600.1374999999989</v>
      </c>
      <c r="K69" s="13">
        <f t="shared" si="9"/>
        <v>6160.151249999999</v>
      </c>
      <c r="L69" s="7"/>
      <c r="M69" s="4" t="s">
        <v>1748</v>
      </c>
      <c r="N69" s="7" t="s">
        <v>1749</v>
      </c>
      <c r="O69" s="8" t="s">
        <v>1348</v>
      </c>
      <c r="P69" s="10">
        <v>46148</v>
      </c>
    </row>
    <row r="70" spans="1:16" ht="330" x14ac:dyDescent="0.2">
      <c r="A70" s="3" t="s">
        <v>1747</v>
      </c>
      <c r="B70" s="4" t="s">
        <v>1349</v>
      </c>
      <c r="C70" s="4" t="s">
        <v>1346</v>
      </c>
      <c r="D70" s="4" t="s">
        <v>1420</v>
      </c>
      <c r="E70" s="4" t="s">
        <v>1347</v>
      </c>
      <c r="F70" s="5">
        <v>10</v>
      </c>
      <c r="G70" s="6">
        <v>4480.1099999999997</v>
      </c>
      <c r="H70" s="12">
        <f t="shared" si="6"/>
        <v>448.01099999999997</v>
      </c>
      <c r="I70" s="13">
        <f t="shared" si="7"/>
        <v>672.01649999999995</v>
      </c>
      <c r="J70" s="13">
        <f t="shared" si="8"/>
        <v>5600.1374999999989</v>
      </c>
      <c r="K70" s="13">
        <f t="shared" si="9"/>
        <v>6160.151249999999</v>
      </c>
      <c r="L70" s="7"/>
      <c r="M70" s="4" t="s">
        <v>1748</v>
      </c>
      <c r="N70" s="7" t="s">
        <v>1749</v>
      </c>
      <c r="O70" s="8" t="s">
        <v>1348</v>
      </c>
      <c r="P70" s="10">
        <v>46148</v>
      </c>
    </row>
    <row r="71" spans="1:16" ht="330" x14ac:dyDescent="0.2">
      <c r="A71" s="3" t="s">
        <v>1212</v>
      </c>
      <c r="B71" s="4" t="s">
        <v>1213</v>
      </c>
      <c r="C71" s="4" t="s">
        <v>1242</v>
      </c>
      <c r="D71" s="4" t="s">
        <v>1134</v>
      </c>
      <c r="E71" s="4" t="s">
        <v>247</v>
      </c>
      <c r="F71" s="5">
        <v>1</v>
      </c>
      <c r="G71" s="6">
        <v>1640</v>
      </c>
      <c r="H71" s="12">
        <f t="shared" si="6"/>
        <v>164</v>
      </c>
      <c r="I71" s="13">
        <f t="shared" si="7"/>
        <v>246</v>
      </c>
      <c r="J71" s="13">
        <f t="shared" si="8"/>
        <v>2050</v>
      </c>
      <c r="K71" s="13">
        <f t="shared" si="9"/>
        <v>2255</v>
      </c>
      <c r="L71" s="7"/>
      <c r="M71" s="4" t="s">
        <v>1214</v>
      </c>
      <c r="N71" s="7" t="s">
        <v>1608</v>
      </c>
      <c r="O71" s="8" t="s">
        <v>1215</v>
      </c>
      <c r="P71" s="10">
        <v>46148</v>
      </c>
    </row>
    <row r="72" spans="1:16" ht="330" x14ac:dyDescent="0.2">
      <c r="A72" s="3" t="s">
        <v>1212</v>
      </c>
      <c r="B72" s="4" t="s">
        <v>1213</v>
      </c>
      <c r="C72" s="4" t="s">
        <v>1242</v>
      </c>
      <c r="D72" s="4" t="s">
        <v>750</v>
      </c>
      <c r="E72" s="4" t="s">
        <v>247</v>
      </c>
      <c r="F72" s="5">
        <v>1</v>
      </c>
      <c r="G72" s="6">
        <v>1640</v>
      </c>
      <c r="H72" s="12">
        <f t="shared" si="6"/>
        <v>164</v>
      </c>
      <c r="I72" s="13">
        <f t="shared" si="7"/>
        <v>246</v>
      </c>
      <c r="J72" s="13">
        <f t="shared" si="8"/>
        <v>2050</v>
      </c>
      <c r="K72" s="13">
        <f t="shared" si="9"/>
        <v>2255</v>
      </c>
      <c r="L72" s="7"/>
      <c r="M72" s="4" t="s">
        <v>1214</v>
      </c>
      <c r="N72" s="7" t="s">
        <v>1608</v>
      </c>
      <c r="O72" s="8" t="s">
        <v>1216</v>
      </c>
      <c r="P72" s="10">
        <v>46148</v>
      </c>
    </row>
    <row r="73" spans="1:16" ht="330" x14ac:dyDescent="0.2">
      <c r="A73" s="3" t="s">
        <v>1212</v>
      </c>
      <c r="B73" s="4" t="s">
        <v>1213</v>
      </c>
      <c r="C73" s="4" t="s">
        <v>1242</v>
      </c>
      <c r="D73" s="4" t="s">
        <v>1314</v>
      </c>
      <c r="E73" s="4" t="s">
        <v>247</v>
      </c>
      <c r="F73" s="5">
        <v>1</v>
      </c>
      <c r="G73" s="6">
        <v>1640</v>
      </c>
      <c r="H73" s="12">
        <f t="shared" si="6"/>
        <v>164</v>
      </c>
      <c r="I73" s="13">
        <f t="shared" si="7"/>
        <v>246</v>
      </c>
      <c r="J73" s="13">
        <f t="shared" si="8"/>
        <v>2050</v>
      </c>
      <c r="K73" s="13">
        <f t="shared" si="9"/>
        <v>2255</v>
      </c>
      <c r="L73" s="7"/>
      <c r="M73" s="4" t="s">
        <v>1214</v>
      </c>
      <c r="N73" s="7" t="s">
        <v>1608</v>
      </c>
      <c r="O73" s="8" t="s">
        <v>1215</v>
      </c>
      <c r="P73" s="10">
        <v>46148</v>
      </c>
    </row>
    <row r="74" spans="1:16" ht="330" x14ac:dyDescent="0.2">
      <c r="A74" s="3" t="s">
        <v>1212</v>
      </c>
      <c r="B74" s="4" t="s">
        <v>1213</v>
      </c>
      <c r="C74" s="4" t="s">
        <v>1317</v>
      </c>
      <c r="D74" s="4" t="s">
        <v>1318</v>
      </c>
      <c r="E74" s="4" t="s">
        <v>247</v>
      </c>
      <c r="F74" s="5">
        <v>1</v>
      </c>
      <c r="G74" s="6">
        <v>1640</v>
      </c>
      <c r="H74" s="12">
        <f t="shared" si="6"/>
        <v>164</v>
      </c>
      <c r="I74" s="13">
        <f t="shared" si="7"/>
        <v>246</v>
      </c>
      <c r="J74" s="13">
        <f t="shared" si="8"/>
        <v>2050</v>
      </c>
      <c r="K74" s="13">
        <f t="shared" si="9"/>
        <v>2255</v>
      </c>
      <c r="L74" s="7"/>
      <c r="M74" s="4" t="s">
        <v>1214</v>
      </c>
      <c r="N74" s="7" t="s">
        <v>1608</v>
      </c>
      <c r="O74" s="8" t="s">
        <v>1319</v>
      </c>
      <c r="P74" s="10">
        <v>46148</v>
      </c>
    </row>
    <row r="75" spans="1:16" ht="330" x14ac:dyDescent="0.2">
      <c r="A75" s="3" t="s">
        <v>622</v>
      </c>
      <c r="B75" s="4" t="s">
        <v>970</v>
      </c>
      <c r="C75" s="4" t="s">
        <v>1242</v>
      </c>
      <c r="D75" s="4" t="s">
        <v>750</v>
      </c>
      <c r="E75" s="4" t="s">
        <v>247</v>
      </c>
      <c r="F75" s="5">
        <v>1</v>
      </c>
      <c r="G75" s="6">
        <v>1640</v>
      </c>
      <c r="H75" s="12">
        <f t="shared" si="6"/>
        <v>164</v>
      </c>
      <c r="I75" s="13">
        <f t="shared" si="7"/>
        <v>246</v>
      </c>
      <c r="J75" s="13">
        <f t="shared" si="8"/>
        <v>2050</v>
      </c>
      <c r="K75" s="13">
        <f t="shared" si="9"/>
        <v>2255</v>
      </c>
      <c r="L75" s="7"/>
      <c r="M75" s="4" t="s">
        <v>248</v>
      </c>
      <c r="N75" s="7" t="s">
        <v>1609</v>
      </c>
      <c r="O75" s="8" t="s">
        <v>249</v>
      </c>
      <c r="P75" s="10">
        <v>46148</v>
      </c>
    </row>
    <row r="76" spans="1:16" ht="330" x14ac:dyDescent="0.2">
      <c r="A76" s="3" t="s">
        <v>622</v>
      </c>
      <c r="B76" s="4" t="s">
        <v>970</v>
      </c>
      <c r="C76" s="4" t="s">
        <v>1242</v>
      </c>
      <c r="D76" s="4" t="s">
        <v>1134</v>
      </c>
      <c r="E76" s="4" t="s">
        <v>247</v>
      </c>
      <c r="F76" s="5">
        <v>1</v>
      </c>
      <c r="G76" s="6">
        <v>1640</v>
      </c>
      <c r="H76" s="12">
        <f t="shared" si="6"/>
        <v>164</v>
      </c>
      <c r="I76" s="13">
        <f t="shared" si="7"/>
        <v>246</v>
      </c>
      <c r="J76" s="13">
        <f t="shared" si="8"/>
        <v>2050</v>
      </c>
      <c r="K76" s="13">
        <f t="shared" si="9"/>
        <v>2255</v>
      </c>
      <c r="L76" s="7"/>
      <c r="M76" s="4" t="s">
        <v>248</v>
      </c>
      <c r="N76" s="7" t="s">
        <v>1609</v>
      </c>
      <c r="O76" s="8" t="s">
        <v>971</v>
      </c>
      <c r="P76" s="10">
        <v>46148</v>
      </c>
    </row>
    <row r="77" spans="1:16" ht="360" x14ac:dyDescent="0.2">
      <c r="A77" s="3" t="s">
        <v>1361</v>
      </c>
      <c r="B77" s="4" t="s">
        <v>390</v>
      </c>
      <c r="C77" s="4" t="s">
        <v>1631</v>
      </c>
      <c r="D77" s="4" t="s">
        <v>361</v>
      </c>
      <c r="E77" s="4" t="s">
        <v>391</v>
      </c>
      <c r="F77" s="5">
        <v>5</v>
      </c>
      <c r="G77" s="6">
        <v>18895.419999999998</v>
      </c>
      <c r="H77" s="12">
        <f t="shared" si="6"/>
        <v>1889.5419999999999</v>
      </c>
      <c r="I77" s="13">
        <f t="shared" si="7"/>
        <v>2834.3129999999996</v>
      </c>
      <c r="J77" s="13">
        <f t="shared" si="8"/>
        <v>23619.274999999998</v>
      </c>
      <c r="K77" s="13">
        <f t="shared" si="9"/>
        <v>25981.202499999999</v>
      </c>
      <c r="L77" s="7"/>
      <c r="M77" s="4" t="s">
        <v>1362</v>
      </c>
      <c r="N77" s="7" t="s">
        <v>1632</v>
      </c>
      <c r="O77" s="8" t="s">
        <v>676</v>
      </c>
      <c r="P77" s="10">
        <v>46146</v>
      </c>
    </row>
    <row r="78" spans="1:16" ht="195" x14ac:dyDescent="0.2">
      <c r="A78" s="3" t="s">
        <v>182</v>
      </c>
      <c r="B78" s="4" t="s">
        <v>1431</v>
      </c>
      <c r="C78" s="4" t="s">
        <v>1265</v>
      </c>
      <c r="D78" s="4" t="s">
        <v>360</v>
      </c>
      <c r="E78" s="4" t="s">
        <v>1425</v>
      </c>
      <c r="F78" s="5">
        <v>30</v>
      </c>
      <c r="G78" s="6">
        <v>55116.33</v>
      </c>
      <c r="H78" s="12">
        <f t="shared" si="6"/>
        <v>5511.6330000000007</v>
      </c>
      <c r="I78" s="13">
        <f t="shared" si="7"/>
        <v>8267.4495000000006</v>
      </c>
      <c r="J78" s="13">
        <f t="shared" si="8"/>
        <v>68895.412500000006</v>
      </c>
      <c r="K78" s="13">
        <f t="shared" si="9"/>
        <v>75784.953750000015</v>
      </c>
      <c r="L78" s="7"/>
      <c r="M78" s="4" t="s">
        <v>1432</v>
      </c>
      <c r="N78" s="7" t="s">
        <v>1630</v>
      </c>
      <c r="O78" s="8" t="s">
        <v>1435</v>
      </c>
      <c r="P78" s="10">
        <v>46146</v>
      </c>
    </row>
    <row r="79" spans="1:16" ht="195" x14ac:dyDescent="0.2">
      <c r="A79" s="3" t="s">
        <v>182</v>
      </c>
      <c r="B79" s="4" t="s">
        <v>1431</v>
      </c>
      <c r="C79" s="4" t="s">
        <v>729</v>
      </c>
      <c r="D79" s="4" t="s">
        <v>360</v>
      </c>
      <c r="E79" s="4" t="s">
        <v>1425</v>
      </c>
      <c r="F79" s="5">
        <v>30</v>
      </c>
      <c r="G79" s="6">
        <v>55116.33</v>
      </c>
      <c r="H79" s="12">
        <f t="shared" si="6"/>
        <v>5511.6330000000007</v>
      </c>
      <c r="I79" s="13">
        <f t="shared" si="7"/>
        <v>8267.4495000000006</v>
      </c>
      <c r="J79" s="13">
        <f t="shared" si="8"/>
        <v>68895.412500000006</v>
      </c>
      <c r="K79" s="13">
        <f t="shared" si="9"/>
        <v>75784.953750000015</v>
      </c>
      <c r="L79" s="7"/>
      <c r="M79" s="4" t="s">
        <v>1432</v>
      </c>
      <c r="N79" s="7" t="s">
        <v>1630</v>
      </c>
      <c r="O79" s="8" t="s">
        <v>1433</v>
      </c>
      <c r="P79" s="10">
        <v>46146</v>
      </c>
    </row>
    <row r="80" spans="1:16" ht="195" x14ac:dyDescent="0.2">
      <c r="A80" s="3" t="s">
        <v>182</v>
      </c>
      <c r="B80" s="4" t="s">
        <v>1431</v>
      </c>
      <c r="C80" s="4" t="s">
        <v>1397</v>
      </c>
      <c r="D80" s="4" t="s">
        <v>360</v>
      </c>
      <c r="E80" s="4" t="s">
        <v>1425</v>
      </c>
      <c r="F80" s="5">
        <v>30</v>
      </c>
      <c r="G80" s="6">
        <v>147822.26</v>
      </c>
      <c r="H80" s="12">
        <f t="shared" si="6"/>
        <v>14782.226000000002</v>
      </c>
      <c r="I80" s="13">
        <f t="shared" si="7"/>
        <v>22173.339</v>
      </c>
      <c r="J80" s="13">
        <f t="shared" si="8"/>
        <v>184777.82500000001</v>
      </c>
      <c r="K80" s="13">
        <f t="shared" si="9"/>
        <v>203255.60750000004</v>
      </c>
      <c r="L80" s="7"/>
      <c r="M80" s="4" t="s">
        <v>1432</v>
      </c>
      <c r="N80" s="7" t="s">
        <v>1630</v>
      </c>
      <c r="O80" s="8" t="s">
        <v>1436</v>
      </c>
      <c r="P80" s="10">
        <v>46146</v>
      </c>
    </row>
    <row r="81" spans="1:16" ht="195" x14ac:dyDescent="0.2">
      <c r="A81" s="3" t="s">
        <v>182</v>
      </c>
      <c r="B81" s="4" t="s">
        <v>1431</v>
      </c>
      <c r="C81" s="4" t="s">
        <v>1018</v>
      </c>
      <c r="D81" s="4" t="s">
        <v>360</v>
      </c>
      <c r="E81" s="4" t="s">
        <v>1425</v>
      </c>
      <c r="F81" s="5">
        <v>30</v>
      </c>
      <c r="G81" s="6">
        <v>147822.26</v>
      </c>
      <c r="H81" s="12">
        <f t="shared" si="6"/>
        <v>14782.226000000002</v>
      </c>
      <c r="I81" s="13">
        <f t="shared" si="7"/>
        <v>22173.339</v>
      </c>
      <c r="J81" s="13">
        <f t="shared" si="8"/>
        <v>184777.82500000001</v>
      </c>
      <c r="K81" s="13">
        <f t="shared" si="9"/>
        <v>203255.60750000004</v>
      </c>
      <c r="L81" s="7"/>
      <c r="M81" s="4" t="s">
        <v>1432</v>
      </c>
      <c r="N81" s="7" t="s">
        <v>1630</v>
      </c>
      <c r="O81" s="8" t="s">
        <v>1434</v>
      </c>
      <c r="P81" s="10">
        <v>46146</v>
      </c>
    </row>
    <row r="82" spans="1:16" ht="409.5" x14ac:dyDescent="0.2">
      <c r="A82" s="3" t="s">
        <v>18</v>
      </c>
      <c r="B82" s="4" t="s">
        <v>1508</v>
      </c>
      <c r="C82" s="4" t="s">
        <v>1509</v>
      </c>
      <c r="D82" s="4" t="s">
        <v>1381</v>
      </c>
      <c r="E82" s="4" t="s">
        <v>258</v>
      </c>
      <c r="F82" s="5">
        <v>1</v>
      </c>
      <c r="G82" s="6">
        <v>184.3</v>
      </c>
      <c r="H82" s="12">
        <f>G82*0.14</f>
        <v>25.802000000000003</v>
      </c>
      <c r="I82" s="13">
        <f>G82*0.22</f>
        <v>40.545999999999999</v>
      </c>
      <c r="J82" s="13">
        <f t="shared" si="8"/>
        <v>250.648</v>
      </c>
      <c r="K82" s="13">
        <f t="shared" si="9"/>
        <v>275.71280000000002</v>
      </c>
      <c r="L82" s="7"/>
      <c r="M82" s="4" t="s">
        <v>1510</v>
      </c>
      <c r="N82" s="7" t="s">
        <v>1919</v>
      </c>
      <c r="O82" s="8" t="s">
        <v>1511</v>
      </c>
      <c r="P82" s="10">
        <v>46154</v>
      </c>
    </row>
    <row r="83" spans="1:16" ht="165" x14ac:dyDescent="0.2">
      <c r="A83" s="3" t="s">
        <v>121</v>
      </c>
      <c r="B83" s="4" t="s">
        <v>122</v>
      </c>
      <c r="C83" s="4" t="s">
        <v>1475</v>
      </c>
      <c r="D83" s="4" t="s">
        <v>370</v>
      </c>
      <c r="E83" s="4" t="s">
        <v>254</v>
      </c>
      <c r="F83" s="5">
        <v>1</v>
      </c>
      <c r="G83" s="6">
        <v>91.58</v>
      </c>
      <c r="H83" s="12">
        <f>G83*0.17</f>
        <v>15.5686</v>
      </c>
      <c r="I83" s="13">
        <f>G83*0.3</f>
        <v>27.474</v>
      </c>
      <c r="J83" s="13">
        <f t="shared" si="8"/>
        <v>134.62260000000001</v>
      </c>
      <c r="K83" s="13">
        <f t="shared" si="9"/>
        <v>148.08486000000002</v>
      </c>
      <c r="L83" s="7"/>
      <c r="M83" s="4" t="s">
        <v>1476</v>
      </c>
      <c r="N83" s="7" t="s">
        <v>1766</v>
      </c>
      <c r="O83" s="8" t="s">
        <v>1477</v>
      </c>
      <c r="P83" s="10">
        <v>46149</v>
      </c>
    </row>
    <row r="84" spans="1:16" ht="165" x14ac:dyDescent="0.2">
      <c r="A84" s="3" t="s">
        <v>121</v>
      </c>
      <c r="B84" s="4" t="s">
        <v>122</v>
      </c>
      <c r="C84" s="4" t="s">
        <v>1767</v>
      </c>
      <c r="D84" s="4" t="s">
        <v>370</v>
      </c>
      <c r="E84" s="4" t="s">
        <v>254</v>
      </c>
      <c r="F84" s="5">
        <v>1</v>
      </c>
      <c r="G84" s="6">
        <v>91.58</v>
      </c>
      <c r="H84" s="12">
        <f>G84*0.17</f>
        <v>15.5686</v>
      </c>
      <c r="I84" s="13">
        <f>G84*0.3</f>
        <v>27.474</v>
      </c>
      <c r="J84" s="13">
        <f t="shared" si="8"/>
        <v>134.62260000000001</v>
      </c>
      <c r="K84" s="13">
        <f t="shared" si="9"/>
        <v>148.08486000000002</v>
      </c>
      <c r="L84" s="7"/>
      <c r="M84" s="4" t="s">
        <v>291</v>
      </c>
      <c r="N84" s="7" t="s">
        <v>1766</v>
      </c>
      <c r="O84" s="8" t="s">
        <v>512</v>
      </c>
      <c r="P84" s="10">
        <v>46149</v>
      </c>
    </row>
    <row r="85" spans="1:16" ht="165" x14ac:dyDescent="0.2">
      <c r="A85" s="3" t="s">
        <v>121</v>
      </c>
      <c r="B85" s="4" t="s">
        <v>122</v>
      </c>
      <c r="C85" s="4" t="s">
        <v>1478</v>
      </c>
      <c r="D85" s="4" t="s">
        <v>370</v>
      </c>
      <c r="E85" s="4" t="s">
        <v>254</v>
      </c>
      <c r="F85" s="5">
        <v>1</v>
      </c>
      <c r="G85" s="6">
        <v>15.18</v>
      </c>
      <c r="H85" s="12">
        <f>G85*0.17</f>
        <v>2.5806</v>
      </c>
      <c r="I85" s="13">
        <f>G85*0.3</f>
        <v>4.5539999999999994</v>
      </c>
      <c r="J85" s="13">
        <f t="shared" si="8"/>
        <v>22.314599999999999</v>
      </c>
      <c r="K85" s="13">
        <f t="shared" si="9"/>
        <v>24.546060000000001</v>
      </c>
      <c r="L85" s="7"/>
      <c r="M85" s="4" t="s">
        <v>1476</v>
      </c>
      <c r="N85" s="7" t="s">
        <v>1766</v>
      </c>
      <c r="O85" s="8" t="s">
        <v>1479</v>
      </c>
      <c r="P85" s="10">
        <v>46149</v>
      </c>
    </row>
    <row r="86" spans="1:16" ht="165" x14ac:dyDescent="0.2">
      <c r="A86" s="3" t="s">
        <v>121</v>
      </c>
      <c r="B86" s="4" t="s">
        <v>122</v>
      </c>
      <c r="C86" s="4" t="s">
        <v>1506</v>
      </c>
      <c r="D86" s="4" t="s">
        <v>370</v>
      </c>
      <c r="E86" s="4" t="s">
        <v>254</v>
      </c>
      <c r="F86" s="5">
        <v>1</v>
      </c>
      <c r="G86" s="6">
        <v>15.18</v>
      </c>
      <c r="H86" s="12">
        <f>G86*0.17</f>
        <v>2.5806</v>
      </c>
      <c r="I86" s="13">
        <f>G86*0.3</f>
        <v>4.5539999999999994</v>
      </c>
      <c r="J86" s="13">
        <f t="shared" si="8"/>
        <v>22.314599999999999</v>
      </c>
      <c r="K86" s="13">
        <f t="shared" si="9"/>
        <v>24.546060000000001</v>
      </c>
      <c r="L86" s="7"/>
      <c r="M86" s="4" t="s">
        <v>291</v>
      </c>
      <c r="N86" s="7" t="s">
        <v>1766</v>
      </c>
      <c r="O86" s="8" t="s">
        <v>564</v>
      </c>
      <c r="P86" s="10">
        <v>46149</v>
      </c>
    </row>
    <row r="87" spans="1:16" ht="165" x14ac:dyDescent="0.2">
      <c r="A87" s="3" t="s">
        <v>121</v>
      </c>
      <c r="B87" s="4" t="s">
        <v>122</v>
      </c>
      <c r="C87" s="4" t="s">
        <v>1505</v>
      </c>
      <c r="D87" s="4" t="s">
        <v>370</v>
      </c>
      <c r="E87" s="4" t="s">
        <v>254</v>
      </c>
      <c r="F87" s="5">
        <v>1</v>
      </c>
      <c r="G87" s="6">
        <v>15.18</v>
      </c>
      <c r="H87" s="12">
        <f>G87*0.17</f>
        <v>2.5806</v>
      </c>
      <c r="I87" s="13">
        <f>G87*0.3</f>
        <v>4.5539999999999994</v>
      </c>
      <c r="J87" s="13">
        <f t="shared" si="8"/>
        <v>22.314599999999999</v>
      </c>
      <c r="K87" s="13">
        <f t="shared" si="9"/>
        <v>24.546060000000001</v>
      </c>
      <c r="L87" s="7"/>
      <c r="M87" s="4" t="s">
        <v>291</v>
      </c>
      <c r="N87" s="7" t="s">
        <v>1766</v>
      </c>
      <c r="O87" s="8" t="s">
        <v>565</v>
      </c>
      <c r="P87" s="10">
        <v>46149</v>
      </c>
    </row>
    <row r="88" spans="1:16" ht="195" x14ac:dyDescent="0.2">
      <c r="A88" s="3" t="s">
        <v>158</v>
      </c>
      <c r="B88" s="4" t="s">
        <v>1375</v>
      </c>
      <c r="C88" s="4" t="s">
        <v>975</v>
      </c>
      <c r="D88" s="4" t="s">
        <v>360</v>
      </c>
      <c r="E88" s="4" t="s">
        <v>255</v>
      </c>
      <c r="F88" s="5">
        <v>1</v>
      </c>
      <c r="G88" s="6">
        <v>719.41</v>
      </c>
      <c r="H88" s="12">
        <f>G88*0.1</f>
        <v>71.941000000000003</v>
      </c>
      <c r="I88" s="13">
        <f>G88*0.15</f>
        <v>107.91149999999999</v>
      </c>
      <c r="J88" s="13">
        <f t="shared" si="8"/>
        <v>899.26250000000005</v>
      </c>
      <c r="K88" s="13">
        <f t="shared" si="9"/>
        <v>989.18875000000014</v>
      </c>
      <c r="L88" s="7"/>
      <c r="M88" s="4" t="s">
        <v>1376</v>
      </c>
      <c r="N88" s="7" t="s">
        <v>1689</v>
      </c>
      <c r="O88" s="8" t="s">
        <v>1568</v>
      </c>
      <c r="P88" s="10">
        <v>46147</v>
      </c>
    </row>
    <row r="89" spans="1:16" ht="195" x14ac:dyDescent="0.2">
      <c r="A89" s="3" t="s">
        <v>158</v>
      </c>
      <c r="B89" s="4" t="s">
        <v>1375</v>
      </c>
      <c r="C89" s="4" t="s">
        <v>976</v>
      </c>
      <c r="D89" s="4" t="s">
        <v>360</v>
      </c>
      <c r="E89" s="4" t="s">
        <v>255</v>
      </c>
      <c r="F89" s="5">
        <v>1</v>
      </c>
      <c r="G89" s="6">
        <v>1077.03</v>
      </c>
      <c r="H89" s="12">
        <f>G89*0.1</f>
        <v>107.703</v>
      </c>
      <c r="I89" s="13">
        <f>G89*0.15</f>
        <v>161.55449999999999</v>
      </c>
      <c r="J89" s="13">
        <f t="shared" si="8"/>
        <v>1346.2874999999999</v>
      </c>
      <c r="K89" s="13">
        <f t="shared" si="9"/>
        <v>1480.91625</v>
      </c>
      <c r="L89" s="7"/>
      <c r="M89" s="4" t="s">
        <v>1376</v>
      </c>
      <c r="N89" s="7" t="s">
        <v>1689</v>
      </c>
      <c r="O89" s="8" t="s">
        <v>1569</v>
      </c>
      <c r="P89" s="10">
        <v>46147</v>
      </c>
    </row>
    <row r="90" spans="1:16" ht="195" x14ac:dyDescent="0.2">
      <c r="A90" s="3" t="s">
        <v>158</v>
      </c>
      <c r="B90" s="4" t="s">
        <v>1375</v>
      </c>
      <c r="C90" s="4" t="s">
        <v>952</v>
      </c>
      <c r="D90" s="4" t="s">
        <v>360</v>
      </c>
      <c r="E90" s="4" t="s">
        <v>255</v>
      </c>
      <c r="F90" s="5">
        <v>1</v>
      </c>
      <c r="G90" s="6">
        <v>1259.3800000000001</v>
      </c>
      <c r="H90" s="12">
        <f>G90*0.1</f>
        <v>125.93800000000002</v>
      </c>
      <c r="I90" s="13">
        <f>G90*0.15</f>
        <v>188.90700000000001</v>
      </c>
      <c r="J90" s="13">
        <f t="shared" si="8"/>
        <v>1574.2250000000001</v>
      </c>
      <c r="K90" s="13">
        <f t="shared" si="9"/>
        <v>1731.6475000000003</v>
      </c>
      <c r="L90" s="7"/>
      <c r="M90" s="4" t="s">
        <v>1376</v>
      </c>
      <c r="N90" s="7" t="s">
        <v>1689</v>
      </c>
      <c r="O90" s="8" t="s">
        <v>1570</v>
      </c>
      <c r="P90" s="10">
        <v>46147</v>
      </c>
    </row>
    <row r="91" spans="1:16" ht="195" x14ac:dyDescent="0.2">
      <c r="A91" s="3" t="s">
        <v>19</v>
      </c>
      <c r="B91" s="4" t="s">
        <v>19</v>
      </c>
      <c r="C91" s="4" t="s">
        <v>369</v>
      </c>
      <c r="D91" s="4" t="s">
        <v>1768</v>
      </c>
      <c r="E91" s="4" t="s">
        <v>527</v>
      </c>
      <c r="F91" s="5">
        <v>30</v>
      </c>
      <c r="G91" s="6">
        <v>232.25</v>
      </c>
      <c r="H91" s="12">
        <f>G91*0.14</f>
        <v>32.515000000000001</v>
      </c>
      <c r="I91" s="13">
        <f>G91*0.22</f>
        <v>51.094999999999999</v>
      </c>
      <c r="J91" s="13">
        <f t="shared" si="8"/>
        <v>315.86</v>
      </c>
      <c r="K91" s="13">
        <f t="shared" si="9"/>
        <v>347.44600000000003</v>
      </c>
      <c r="L91" s="7"/>
      <c r="M91" s="4" t="s">
        <v>1596</v>
      </c>
      <c r="N91" s="7" t="s">
        <v>1769</v>
      </c>
      <c r="O91" s="8" t="s">
        <v>1604</v>
      </c>
      <c r="P91" s="10">
        <v>46149</v>
      </c>
    </row>
    <row r="92" spans="1:16" ht="195" x14ac:dyDescent="0.2">
      <c r="A92" s="3" t="s">
        <v>20</v>
      </c>
      <c r="B92" s="4" t="s">
        <v>20</v>
      </c>
      <c r="C92" s="4" t="s">
        <v>271</v>
      </c>
      <c r="D92" s="4" t="s">
        <v>367</v>
      </c>
      <c r="E92" s="4" t="s">
        <v>259</v>
      </c>
      <c r="F92" s="5">
        <v>120</v>
      </c>
      <c r="G92" s="6">
        <v>89.3</v>
      </c>
      <c r="H92" s="12">
        <f>G92*0.17</f>
        <v>15.181000000000001</v>
      </c>
      <c r="I92" s="13">
        <f>G92*0.3</f>
        <v>26.79</v>
      </c>
      <c r="J92" s="13">
        <f t="shared" si="8"/>
        <v>131.27099999999999</v>
      </c>
      <c r="K92" s="13">
        <f t="shared" si="9"/>
        <v>144.3981</v>
      </c>
      <c r="L92" s="7"/>
      <c r="M92" s="4" t="s">
        <v>272</v>
      </c>
      <c r="N92" s="7" t="s">
        <v>1764</v>
      </c>
      <c r="O92" s="8" t="s">
        <v>273</v>
      </c>
      <c r="P92" s="10">
        <v>46149</v>
      </c>
    </row>
    <row r="93" spans="1:16" ht="195" x14ac:dyDescent="0.2">
      <c r="A93" s="3" t="s">
        <v>20</v>
      </c>
      <c r="B93" s="4" t="s">
        <v>20</v>
      </c>
      <c r="C93" s="4" t="s">
        <v>271</v>
      </c>
      <c r="D93" s="4" t="s">
        <v>452</v>
      </c>
      <c r="E93" s="4" t="s">
        <v>259</v>
      </c>
      <c r="F93" s="5">
        <v>120</v>
      </c>
      <c r="G93" s="6">
        <v>89.3</v>
      </c>
      <c r="H93" s="12">
        <f>G93*0.17</f>
        <v>15.181000000000001</v>
      </c>
      <c r="I93" s="13">
        <f>G93*0.3</f>
        <v>26.79</v>
      </c>
      <c r="J93" s="13">
        <f t="shared" si="8"/>
        <v>131.27099999999999</v>
      </c>
      <c r="K93" s="13">
        <f t="shared" si="9"/>
        <v>144.3981</v>
      </c>
      <c r="L93" s="7"/>
      <c r="M93" s="4" t="s">
        <v>1132</v>
      </c>
      <c r="N93" s="7" t="s">
        <v>1764</v>
      </c>
      <c r="O93" s="8" t="s">
        <v>1133</v>
      </c>
      <c r="P93" s="10">
        <v>46149</v>
      </c>
    </row>
    <row r="94" spans="1:16" ht="135" x14ac:dyDescent="0.2">
      <c r="A94" s="3" t="s">
        <v>21</v>
      </c>
      <c r="B94" s="4" t="s">
        <v>932</v>
      </c>
      <c r="C94" s="4" t="s">
        <v>637</v>
      </c>
      <c r="D94" s="4" t="s">
        <v>354</v>
      </c>
      <c r="E94" s="4" t="s">
        <v>305</v>
      </c>
      <c r="F94" s="5">
        <v>50</v>
      </c>
      <c r="G94" s="6">
        <v>432.64</v>
      </c>
      <c r="H94" s="12">
        <f>G94*0.14</f>
        <v>60.569600000000001</v>
      </c>
      <c r="I94" s="13">
        <f>G94*0.22</f>
        <v>95.180799999999991</v>
      </c>
      <c r="J94" s="13">
        <f t="shared" si="8"/>
        <v>588.3904</v>
      </c>
      <c r="K94" s="13">
        <f t="shared" si="9"/>
        <v>647.22944000000007</v>
      </c>
      <c r="L94" s="7"/>
      <c r="M94" s="4" t="s">
        <v>1465</v>
      </c>
      <c r="N94" s="7" t="s">
        <v>1784</v>
      </c>
      <c r="O94" s="8" t="s">
        <v>934</v>
      </c>
      <c r="P94" s="10">
        <v>46149</v>
      </c>
    </row>
    <row r="95" spans="1:16" ht="135" x14ac:dyDescent="0.2">
      <c r="A95" s="3" t="s">
        <v>21</v>
      </c>
      <c r="B95" s="4" t="s">
        <v>932</v>
      </c>
      <c r="C95" s="4" t="s">
        <v>1785</v>
      </c>
      <c r="D95" s="4" t="s">
        <v>354</v>
      </c>
      <c r="E95" s="4" t="s">
        <v>305</v>
      </c>
      <c r="F95" s="5">
        <v>50</v>
      </c>
      <c r="G95" s="6">
        <v>432.64</v>
      </c>
      <c r="H95" s="12">
        <f>G95*0.14</f>
        <v>60.569600000000001</v>
      </c>
      <c r="I95" s="13">
        <f>G95*0.22</f>
        <v>95.180799999999991</v>
      </c>
      <c r="J95" s="13">
        <f t="shared" si="8"/>
        <v>588.3904</v>
      </c>
      <c r="K95" s="13">
        <f t="shared" si="9"/>
        <v>647.22944000000007</v>
      </c>
      <c r="L95" s="7"/>
      <c r="M95" s="4" t="s">
        <v>933</v>
      </c>
      <c r="N95" s="7" t="s">
        <v>1784</v>
      </c>
      <c r="O95" s="8" t="s">
        <v>934</v>
      </c>
      <c r="P95" s="10">
        <v>46149</v>
      </c>
    </row>
    <row r="96" spans="1:16" ht="135" x14ac:dyDescent="0.2">
      <c r="A96" s="3" t="s">
        <v>21</v>
      </c>
      <c r="B96" s="4" t="s">
        <v>932</v>
      </c>
      <c r="C96" s="4" t="s">
        <v>1466</v>
      </c>
      <c r="D96" s="4" t="s">
        <v>354</v>
      </c>
      <c r="E96" s="4" t="s">
        <v>305</v>
      </c>
      <c r="F96" s="5">
        <v>50</v>
      </c>
      <c r="G96" s="6">
        <v>432.64</v>
      </c>
      <c r="H96" s="12">
        <f>G96*0.14</f>
        <v>60.569600000000001</v>
      </c>
      <c r="I96" s="13">
        <f>G96*0.22</f>
        <v>95.180799999999991</v>
      </c>
      <c r="J96" s="13">
        <f t="shared" si="8"/>
        <v>588.3904</v>
      </c>
      <c r="K96" s="13">
        <f t="shared" si="9"/>
        <v>647.22944000000007</v>
      </c>
      <c r="L96" s="7"/>
      <c r="M96" s="4" t="s">
        <v>933</v>
      </c>
      <c r="N96" s="7" t="s">
        <v>1784</v>
      </c>
      <c r="O96" s="8" t="s">
        <v>1467</v>
      </c>
      <c r="P96" s="10">
        <v>46149</v>
      </c>
    </row>
    <row r="97" spans="1:16" ht="135" x14ac:dyDescent="0.2">
      <c r="A97" s="3" t="s">
        <v>21</v>
      </c>
      <c r="B97" s="4" t="s">
        <v>932</v>
      </c>
      <c r="C97" s="4" t="s">
        <v>1466</v>
      </c>
      <c r="D97" s="4" t="s">
        <v>354</v>
      </c>
      <c r="E97" s="4" t="s">
        <v>305</v>
      </c>
      <c r="F97" s="5">
        <v>50</v>
      </c>
      <c r="G97" s="6">
        <v>432.64</v>
      </c>
      <c r="H97" s="12">
        <f>G97*0.14</f>
        <v>60.569600000000001</v>
      </c>
      <c r="I97" s="13">
        <f>G97*0.22</f>
        <v>95.180799999999991</v>
      </c>
      <c r="J97" s="13">
        <f t="shared" si="8"/>
        <v>588.3904</v>
      </c>
      <c r="K97" s="13">
        <f t="shared" si="9"/>
        <v>647.22944000000007</v>
      </c>
      <c r="L97" s="7"/>
      <c r="M97" s="4" t="s">
        <v>1465</v>
      </c>
      <c r="N97" s="7" t="s">
        <v>1784</v>
      </c>
      <c r="O97" s="8" t="s">
        <v>1467</v>
      </c>
      <c r="P97" s="10">
        <v>46149</v>
      </c>
    </row>
    <row r="98" spans="1:16" ht="225" x14ac:dyDescent="0.2">
      <c r="A98" s="3" t="s">
        <v>84</v>
      </c>
      <c r="B98" s="4" t="s">
        <v>1857</v>
      </c>
      <c r="C98" s="4" t="s">
        <v>536</v>
      </c>
      <c r="D98" s="4" t="s">
        <v>1507</v>
      </c>
      <c r="E98" s="4" t="s">
        <v>230</v>
      </c>
      <c r="F98" s="5">
        <v>30</v>
      </c>
      <c r="G98" s="6">
        <v>1261.56</v>
      </c>
      <c r="H98" s="12">
        <f t="shared" ref="H98:H105" si="10">G98*0.1</f>
        <v>126.15600000000001</v>
      </c>
      <c r="I98" s="13">
        <f t="shared" ref="I98:I105" si="11">G98*0.15</f>
        <v>189.23399999999998</v>
      </c>
      <c r="J98" s="13">
        <f t="shared" si="8"/>
        <v>1576.9499999999998</v>
      </c>
      <c r="K98" s="13">
        <f t="shared" si="9"/>
        <v>1734.645</v>
      </c>
      <c r="L98" s="7"/>
      <c r="M98" s="4" t="s">
        <v>1513</v>
      </c>
      <c r="N98" s="7" t="s">
        <v>1858</v>
      </c>
      <c r="O98" s="8" t="s">
        <v>1859</v>
      </c>
      <c r="P98" s="10">
        <v>46149</v>
      </c>
    </row>
    <row r="99" spans="1:16" ht="225" x14ac:dyDescent="0.2">
      <c r="A99" s="3" t="s">
        <v>84</v>
      </c>
      <c r="B99" s="4" t="s">
        <v>1857</v>
      </c>
      <c r="C99" s="4" t="s">
        <v>537</v>
      </c>
      <c r="D99" s="4" t="s">
        <v>1507</v>
      </c>
      <c r="E99" s="4" t="s">
        <v>230</v>
      </c>
      <c r="F99" s="5">
        <v>60</v>
      </c>
      <c r="G99" s="6">
        <v>2426.77</v>
      </c>
      <c r="H99" s="12">
        <f t="shared" si="10"/>
        <v>242.67700000000002</v>
      </c>
      <c r="I99" s="13">
        <f t="shared" si="11"/>
        <v>364.01549999999997</v>
      </c>
      <c r="J99" s="13">
        <f t="shared" si="8"/>
        <v>3033.4625000000001</v>
      </c>
      <c r="K99" s="13">
        <f t="shared" si="9"/>
        <v>3336.8087500000001</v>
      </c>
      <c r="L99" s="7"/>
      <c r="M99" s="4" t="s">
        <v>1513</v>
      </c>
      <c r="N99" s="7" t="s">
        <v>1858</v>
      </c>
      <c r="O99" s="8" t="s">
        <v>1861</v>
      </c>
      <c r="P99" s="10">
        <v>46149</v>
      </c>
    </row>
    <row r="100" spans="1:16" ht="225" x14ac:dyDescent="0.2">
      <c r="A100" s="3" t="s">
        <v>84</v>
      </c>
      <c r="B100" s="4" t="s">
        <v>1857</v>
      </c>
      <c r="C100" s="4" t="s">
        <v>355</v>
      </c>
      <c r="D100" s="4" t="s">
        <v>1507</v>
      </c>
      <c r="E100" s="4" t="s">
        <v>230</v>
      </c>
      <c r="F100" s="5">
        <v>30</v>
      </c>
      <c r="G100" s="6">
        <v>1241.19</v>
      </c>
      <c r="H100" s="12">
        <f t="shared" si="10"/>
        <v>124.11900000000001</v>
      </c>
      <c r="I100" s="13">
        <f t="shared" si="11"/>
        <v>186.17850000000001</v>
      </c>
      <c r="J100" s="13">
        <f t="shared" si="8"/>
        <v>1551.4875</v>
      </c>
      <c r="K100" s="13">
        <f t="shared" si="9"/>
        <v>1706.63625</v>
      </c>
      <c r="L100" s="7"/>
      <c r="M100" s="4" t="s">
        <v>1513</v>
      </c>
      <c r="N100" s="7" t="s">
        <v>1858</v>
      </c>
      <c r="O100" s="8" t="s">
        <v>1860</v>
      </c>
      <c r="P100" s="10">
        <v>46149</v>
      </c>
    </row>
    <row r="101" spans="1:16" ht="225" x14ac:dyDescent="0.2">
      <c r="A101" s="3" t="s">
        <v>84</v>
      </c>
      <c r="B101" s="4" t="s">
        <v>1857</v>
      </c>
      <c r="C101" s="4" t="s">
        <v>389</v>
      </c>
      <c r="D101" s="4" t="s">
        <v>1507</v>
      </c>
      <c r="E101" s="4" t="s">
        <v>230</v>
      </c>
      <c r="F101" s="5">
        <v>60</v>
      </c>
      <c r="G101" s="6">
        <v>2391.98</v>
      </c>
      <c r="H101" s="12">
        <f t="shared" si="10"/>
        <v>239.19800000000001</v>
      </c>
      <c r="I101" s="13">
        <f t="shared" si="11"/>
        <v>358.79699999999997</v>
      </c>
      <c r="J101" s="13">
        <f t="shared" si="8"/>
        <v>2989.9749999999999</v>
      </c>
      <c r="K101" s="13">
        <f t="shared" si="9"/>
        <v>3288.9725000000003</v>
      </c>
      <c r="L101" s="7"/>
      <c r="M101" s="4" t="s">
        <v>1513</v>
      </c>
      <c r="N101" s="7" t="s">
        <v>1858</v>
      </c>
      <c r="O101" s="8" t="s">
        <v>1862</v>
      </c>
      <c r="P101" s="10">
        <v>46149</v>
      </c>
    </row>
    <row r="102" spans="1:16" ht="120" x14ac:dyDescent="0.2">
      <c r="A102" s="3" t="s">
        <v>316</v>
      </c>
      <c r="B102" s="4" t="s">
        <v>473</v>
      </c>
      <c r="C102" s="4" t="s">
        <v>474</v>
      </c>
      <c r="D102" s="4" t="s">
        <v>475</v>
      </c>
      <c r="E102" s="4" t="s">
        <v>345</v>
      </c>
      <c r="F102" s="5">
        <v>1</v>
      </c>
      <c r="G102" s="6">
        <v>2274.66</v>
      </c>
      <c r="H102" s="12">
        <f t="shared" si="10"/>
        <v>227.46600000000001</v>
      </c>
      <c r="I102" s="13">
        <f t="shared" si="11"/>
        <v>341.19899999999996</v>
      </c>
      <c r="J102" s="13">
        <f t="shared" si="8"/>
        <v>2843.3249999999998</v>
      </c>
      <c r="K102" s="13">
        <f t="shared" si="9"/>
        <v>3127.6575000000003</v>
      </c>
      <c r="L102" s="7"/>
      <c r="M102" s="4" t="s">
        <v>476</v>
      </c>
      <c r="N102" s="7" t="s">
        <v>2023</v>
      </c>
      <c r="O102" s="8" t="s">
        <v>477</v>
      </c>
      <c r="P102" s="10">
        <v>46156</v>
      </c>
    </row>
    <row r="103" spans="1:16" ht="150" x14ac:dyDescent="0.2">
      <c r="A103" s="3" t="s">
        <v>316</v>
      </c>
      <c r="B103" s="4" t="s">
        <v>473</v>
      </c>
      <c r="C103" s="4" t="s">
        <v>478</v>
      </c>
      <c r="D103" s="4" t="s">
        <v>475</v>
      </c>
      <c r="E103" s="4" t="s">
        <v>345</v>
      </c>
      <c r="F103" s="5">
        <v>1</v>
      </c>
      <c r="G103" s="6">
        <v>2274.66</v>
      </c>
      <c r="H103" s="12">
        <f t="shared" si="10"/>
        <v>227.46600000000001</v>
      </c>
      <c r="I103" s="13">
        <f t="shared" si="11"/>
        <v>341.19899999999996</v>
      </c>
      <c r="J103" s="13">
        <f t="shared" si="8"/>
        <v>2843.3249999999998</v>
      </c>
      <c r="K103" s="13">
        <f t="shared" si="9"/>
        <v>3127.6575000000003</v>
      </c>
      <c r="L103" s="7"/>
      <c r="M103" s="4" t="s">
        <v>476</v>
      </c>
      <c r="N103" s="7" t="s">
        <v>2023</v>
      </c>
      <c r="O103" s="8" t="s">
        <v>479</v>
      </c>
      <c r="P103" s="10">
        <v>46156</v>
      </c>
    </row>
    <row r="104" spans="1:16" ht="120" x14ac:dyDescent="0.2">
      <c r="A104" s="3" t="s">
        <v>316</v>
      </c>
      <c r="B104" s="4" t="s">
        <v>473</v>
      </c>
      <c r="C104" s="4" t="s">
        <v>1444</v>
      </c>
      <c r="D104" s="4" t="s">
        <v>475</v>
      </c>
      <c r="E104" s="4" t="s">
        <v>345</v>
      </c>
      <c r="F104" s="5">
        <v>1</v>
      </c>
      <c r="G104" s="6">
        <v>37049.339999999997</v>
      </c>
      <c r="H104" s="12">
        <f t="shared" si="10"/>
        <v>3704.9339999999997</v>
      </c>
      <c r="I104" s="13">
        <f t="shared" si="11"/>
        <v>5557.4009999999989</v>
      </c>
      <c r="J104" s="13">
        <f t="shared" si="8"/>
        <v>46311.674999999996</v>
      </c>
      <c r="K104" s="13">
        <f t="shared" si="9"/>
        <v>50942.842499999999</v>
      </c>
      <c r="L104" s="7"/>
      <c r="M104" s="4" t="s">
        <v>476</v>
      </c>
      <c r="N104" s="7" t="s">
        <v>2023</v>
      </c>
      <c r="O104" s="8" t="s">
        <v>1445</v>
      </c>
      <c r="P104" s="10">
        <v>46156</v>
      </c>
    </row>
    <row r="105" spans="1:16" ht="150" x14ac:dyDescent="0.2">
      <c r="A105" s="3" t="s">
        <v>316</v>
      </c>
      <c r="B105" s="4" t="s">
        <v>473</v>
      </c>
      <c r="C105" s="4" t="s">
        <v>1446</v>
      </c>
      <c r="D105" s="4" t="s">
        <v>475</v>
      </c>
      <c r="E105" s="4" t="s">
        <v>345</v>
      </c>
      <c r="F105" s="5">
        <v>1</v>
      </c>
      <c r="G105" s="6">
        <v>37049.339999999997</v>
      </c>
      <c r="H105" s="12">
        <f t="shared" si="10"/>
        <v>3704.9339999999997</v>
      </c>
      <c r="I105" s="13">
        <f t="shared" si="11"/>
        <v>5557.4009999999989</v>
      </c>
      <c r="J105" s="13">
        <f t="shared" si="8"/>
        <v>46311.674999999996</v>
      </c>
      <c r="K105" s="13">
        <f t="shared" si="9"/>
        <v>50942.842499999999</v>
      </c>
      <c r="L105" s="7"/>
      <c r="M105" s="4" t="s">
        <v>476</v>
      </c>
      <c r="N105" s="7" t="s">
        <v>2023</v>
      </c>
      <c r="O105" s="8" t="s">
        <v>1447</v>
      </c>
      <c r="P105" s="10">
        <v>46156</v>
      </c>
    </row>
    <row r="106" spans="1:16" ht="135" x14ac:dyDescent="0.2">
      <c r="A106" s="3" t="s">
        <v>79</v>
      </c>
      <c r="B106" s="4" t="s">
        <v>79</v>
      </c>
      <c r="C106" s="4" t="s">
        <v>1377</v>
      </c>
      <c r="D106" s="4" t="s">
        <v>733</v>
      </c>
      <c r="E106" s="4" t="s">
        <v>241</v>
      </c>
      <c r="F106" s="5">
        <v>25</v>
      </c>
      <c r="G106" s="6">
        <v>188.4</v>
      </c>
      <c r="H106" s="12">
        <f>G106*0.14</f>
        <v>26.376000000000005</v>
      </c>
      <c r="I106" s="13">
        <f>G106*0.22</f>
        <v>41.448</v>
      </c>
      <c r="J106" s="13">
        <f t="shared" si="8"/>
        <v>256.22399999999999</v>
      </c>
      <c r="K106" s="13">
        <f t="shared" si="9"/>
        <v>281.84640000000002</v>
      </c>
      <c r="L106" s="7"/>
      <c r="M106" s="4" t="s">
        <v>1721</v>
      </c>
      <c r="N106" s="7" t="s">
        <v>1722</v>
      </c>
      <c r="O106" s="8" t="s">
        <v>1378</v>
      </c>
      <c r="P106" s="10">
        <v>46147</v>
      </c>
    </row>
    <row r="107" spans="1:16" ht="120" x14ac:dyDescent="0.2">
      <c r="A107" s="3" t="s">
        <v>79</v>
      </c>
      <c r="B107" s="4" t="s">
        <v>79</v>
      </c>
      <c r="C107" s="4" t="s">
        <v>1720</v>
      </c>
      <c r="D107" s="4" t="s">
        <v>733</v>
      </c>
      <c r="E107" s="4" t="s">
        <v>241</v>
      </c>
      <c r="F107" s="5">
        <v>25</v>
      </c>
      <c r="G107" s="6">
        <v>188.4</v>
      </c>
      <c r="H107" s="12">
        <f>G107*0.14</f>
        <v>26.376000000000005</v>
      </c>
      <c r="I107" s="13">
        <f>G107*0.22</f>
        <v>41.448</v>
      </c>
      <c r="J107" s="13">
        <f t="shared" si="8"/>
        <v>256.22399999999999</v>
      </c>
      <c r="K107" s="13">
        <f t="shared" si="9"/>
        <v>281.84640000000002</v>
      </c>
      <c r="L107" s="7"/>
      <c r="M107" s="4" t="s">
        <v>1721</v>
      </c>
      <c r="N107" s="7" t="s">
        <v>1722</v>
      </c>
      <c r="O107" s="8" t="s">
        <v>1379</v>
      </c>
      <c r="P107" s="10">
        <v>46147</v>
      </c>
    </row>
    <row r="108" spans="1:16" ht="105" x14ac:dyDescent="0.2">
      <c r="A108" s="3" t="s">
        <v>237</v>
      </c>
      <c r="B108" s="4" t="s">
        <v>140</v>
      </c>
      <c r="C108" s="4" t="s">
        <v>1693</v>
      </c>
      <c r="D108" s="4" t="s">
        <v>392</v>
      </c>
      <c r="E108" s="4" t="s">
        <v>238</v>
      </c>
      <c r="F108" s="5">
        <v>10</v>
      </c>
      <c r="G108" s="6">
        <v>8744.4</v>
      </c>
      <c r="H108" s="12">
        <f t="shared" ref="H108:H114" si="12">G108*0.1</f>
        <v>874.44</v>
      </c>
      <c r="I108" s="13">
        <f t="shared" ref="I108:I114" si="13">G108*0.15</f>
        <v>1311.6599999999999</v>
      </c>
      <c r="J108" s="13">
        <f t="shared" si="8"/>
        <v>10930.5</v>
      </c>
      <c r="K108" s="13">
        <f t="shared" si="9"/>
        <v>12023.550000000001</v>
      </c>
      <c r="L108" s="7"/>
      <c r="M108" s="4" t="s">
        <v>1590</v>
      </c>
      <c r="N108" s="7" t="s">
        <v>1691</v>
      </c>
      <c r="O108" s="8" t="s">
        <v>1694</v>
      </c>
      <c r="P108" s="10">
        <v>46147</v>
      </c>
    </row>
    <row r="109" spans="1:16" ht="105" x14ac:dyDescent="0.2">
      <c r="A109" s="3" t="s">
        <v>237</v>
      </c>
      <c r="B109" s="4" t="s">
        <v>140</v>
      </c>
      <c r="C109" s="4" t="s">
        <v>1690</v>
      </c>
      <c r="D109" s="4" t="s">
        <v>392</v>
      </c>
      <c r="E109" s="4" t="s">
        <v>238</v>
      </c>
      <c r="F109" s="5">
        <v>10</v>
      </c>
      <c r="G109" s="6">
        <v>8744.4</v>
      </c>
      <c r="H109" s="12">
        <f t="shared" si="12"/>
        <v>874.44</v>
      </c>
      <c r="I109" s="13">
        <f t="shared" si="13"/>
        <v>1311.6599999999999</v>
      </c>
      <c r="J109" s="13">
        <f t="shared" si="8"/>
        <v>10930.5</v>
      </c>
      <c r="K109" s="13">
        <f t="shared" si="9"/>
        <v>12023.550000000001</v>
      </c>
      <c r="L109" s="7"/>
      <c r="M109" s="4" t="s">
        <v>1590</v>
      </c>
      <c r="N109" s="7" t="s">
        <v>1691</v>
      </c>
      <c r="O109" s="8" t="s">
        <v>1692</v>
      </c>
      <c r="P109" s="10">
        <v>46147</v>
      </c>
    </row>
    <row r="110" spans="1:16" ht="120" x14ac:dyDescent="0.2">
      <c r="A110" s="3" t="s">
        <v>22</v>
      </c>
      <c r="B110" s="4" t="s">
        <v>23</v>
      </c>
      <c r="C110" s="4" t="s">
        <v>456</v>
      </c>
      <c r="D110" s="4" t="s">
        <v>642</v>
      </c>
      <c r="E110" s="4" t="s">
        <v>261</v>
      </c>
      <c r="F110" s="5">
        <v>15</v>
      </c>
      <c r="G110" s="6">
        <v>1063.07</v>
      </c>
      <c r="H110" s="12">
        <f t="shared" si="12"/>
        <v>106.307</v>
      </c>
      <c r="I110" s="13">
        <f t="shared" si="13"/>
        <v>159.4605</v>
      </c>
      <c r="J110" s="13">
        <f t="shared" si="8"/>
        <v>1328.8374999999999</v>
      </c>
      <c r="K110" s="13">
        <f t="shared" si="9"/>
        <v>1461.7212500000001</v>
      </c>
      <c r="L110" s="7"/>
      <c r="M110" s="4" t="s">
        <v>506</v>
      </c>
      <c r="N110" s="7" t="s">
        <v>1607</v>
      </c>
      <c r="O110" s="8" t="s">
        <v>507</v>
      </c>
      <c r="P110" s="10">
        <v>46159</v>
      </c>
    </row>
    <row r="111" spans="1:16" ht="120" x14ac:dyDescent="0.2">
      <c r="A111" s="3" t="s">
        <v>22</v>
      </c>
      <c r="B111" s="4" t="s">
        <v>23</v>
      </c>
      <c r="C111" s="4" t="s">
        <v>1090</v>
      </c>
      <c r="D111" s="4" t="s">
        <v>642</v>
      </c>
      <c r="E111" s="4" t="s">
        <v>261</v>
      </c>
      <c r="F111" s="5">
        <v>16</v>
      </c>
      <c r="G111" s="6">
        <v>1133.94</v>
      </c>
      <c r="H111" s="12">
        <f t="shared" si="12"/>
        <v>113.39400000000001</v>
      </c>
      <c r="I111" s="13">
        <f t="shared" si="13"/>
        <v>170.09100000000001</v>
      </c>
      <c r="J111" s="13">
        <f t="shared" si="8"/>
        <v>1417.4250000000002</v>
      </c>
      <c r="K111" s="13">
        <f t="shared" si="9"/>
        <v>1559.1675000000002</v>
      </c>
      <c r="L111" s="7"/>
      <c r="M111" s="4" t="s">
        <v>506</v>
      </c>
      <c r="N111" s="7" t="s">
        <v>1607</v>
      </c>
      <c r="O111" s="8" t="s">
        <v>621</v>
      </c>
      <c r="P111" s="10">
        <v>46159</v>
      </c>
    </row>
    <row r="112" spans="1:16" ht="255" x14ac:dyDescent="0.2">
      <c r="A112" s="3" t="s">
        <v>22</v>
      </c>
      <c r="B112" s="4" t="s">
        <v>23</v>
      </c>
      <c r="C112" s="4" t="s">
        <v>752</v>
      </c>
      <c r="D112" s="4" t="s">
        <v>983</v>
      </c>
      <c r="E112" s="4" t="s">
        <v>261</v>
      </c>
      <c r="F112" s="5">
        <v>22</v>
      </c>
      <c r="G112" s="6">
        <v>1559.17</v>
      </c>
      <c r="H112" s="12">
        <f t="shared" si="12"/>
        <v>155.91700000000003</v>
      </c>
      <c r="I112" s="13">
        <f t="shared" si="13"/>
        <v>233.87549999999999</v>
      </c>
      <c r="J112" s="13">
        <f t="shared" si="8"/>
        <v>1948.9625000000001</v>
      </c>
      <c r="K112" s="13">
        <f t="shared" si="9"/>
        <v>2143.8587500000003</v>
      </c>
      <c r="L112" s="7"/>
      <c r="M112" s="4" t="s">
        <v>1274</v>
      </c>
      <c r="N112" s="7" t="s">
        <v>1607</v>
      </c>
      <c r="O112" s="8" t="s">
        <v>753</v>
      </c>
      <c r="P112" s="10">
        <v>46159</v>
      </c>
    </row>
    <row r="113" spans="1:16" ht="255" x14ac:dyDescent="0.2">
      <c r="A113" s="3" t="s">
        <v>22</v>
      </c>
      <c r="B113" s="4" t="s">
        <v>23</v>
      </c>
      <c r="C113" s="4" t="s">
        <v>754</v>
      </c>
      <c r="D113" s="4" t="s">
        <v>983</v>
      </c>
      <c r="E113" s="4" t="s">
        <v>261</v>
      </c>
      <c r="F113" s="5">
        <v>22</v>
      </c>
      <c r="G113" s="6">
        <v>1559.17</v>
      </c>
      <c r="H113" s="12">
        <f t="shared" si="12"/>
        <v>155.91700000000003</v>
      </c>
      <c r="I113" s="13">
        <f t="shared" si="13"/>
        <v>233.87549999999999</v>
      </c>
      <c r="J113" s="13">
        <f t="shared" si="8"/>
        <v>1948.9625000000001</v>
      </c>
      <c r="K113" s="13">
        <f t="shared" si="9"/>
        <v>2143.8587500000003</v>
      </c>
      <c r="L113" s="7"/>
      <c r="M113" s="4" t="s">
        <v>1274</v>
      </c>
      <c r="N113" s="7" t="s">
        <v>1607</v>
      </c>
      <c r="O113" s="8" t="s">
        <v>1181</v>
      </c>
      <c r="P113" s="10">
        <v>46159</v>
      </c>
    </row>
    <row r="114" spans="1:16" ht="255" x14ac:dyDescent="0.2">
      <c r="A114" s="3" t="s">
        <v>22</v>
      </c>
      <c r="B114" s="4" t="s">
        <v>23</v>
      </c>
      <c r="C114" s="4" t="s">
        <v>754</v>
      </c>
      <c r="D114" s="4" t="s">
        <v>983</v>
      </c>
      <c r="E114" s="4" t="s">
        <v>261</v>
      </c>
      <c r="F114" s="5">
        <v>22</v>
      </c>
      <c r="G114" s="6">
        <v>1559.17</v>
      </c>
      <c r="H114" s="12">
        <f t="shared" si="12"/>
        <v>155.91700000000003</v>
      </c>
      <c r="I114" s="13">
        <f t="shared" si="13"/>
        <v>233.87549999999999</v>
      </c>
      <c r="J114" s="13">
        <f t="shared" si="8"/>
        <v>1948.9625000000001</v>
      </c>
      <c r="K114" s="13">
        <f t="shared" si="9"/>
        <v>2143.8587500000003</v>
      </c>
      <c r="L114" s="7"/>
      <c r="M114" s="4" t="s">
        <v>1274</v>
      </c>
      <c r="N114" s="7" t="s">
        <v>1607</v>
      </c>
      <c r="O114" s="8" t="s">
        <v>755</v>
      </c>
      <c r="P114" s="10">
        <v>46159</v>
      </c>
    </row>
    <row r="115" spans="1:16" ht="255" x14ac:dyDescent="0.2">
      <c r="A115" s="3" t="s">
        <v>22</v>
      </c>
      <c r="B115" s="4" t="s">
        <v>23</v>
      </c>
      <c r="C115" s="4" t="s">
        <v>691</v>
      </c>
      <c r="D115" s="4" t="s">
        <v>983</v>
      </c>
      <c r="E115" s="4" t="s">
        <v>261</v>
      </c>
      <c r="F115" s="5">
        <v>1</v>
      </c>
      <c r="G115" s="6">
        <v>70.87</v>
      </c>
      <c r="H115" s="12">
        <f>G115*0.17</f>
        <v>12.047900000000002</v>
      </c>
      <c r="I115" s="13">
        <f>G115*0.3</f>
        <v>21.260999999999999</v>
      </c>
      <c r="J115" s="13">
        <f t="shared" si="8"/>
        <v>104.1789</v>
      </c>
      <c r="K115" s="13">
        <f t="shared" si="9"/>
        <v>114.59679000000001</v>
      </c>
      <c r="L115" s="7"/>
      <c r="M115" s="4" t="s">
        <v>1274</v>
      </c>
      <c r="N115" s="7" t="s">
        <v>1607</v>
      </c>
      <c r="O115" s="8" t="s">
        <v>141</v>
      </c>
      <c r="P115" s="10">
        <v>46159</v>
      </c>
    </row>
    <row r="116" spans="1:16" ht="255" x14ac:dyDescent="0.2">
      <c r="A116" s="3" t="s">
        <v>22</v>
      </c>
      <c r="B116" s="4" t="s">
        <v>23</v>
      </c>
      <c r="C116" s="4" t="s">
        <v>685</v>
      </c>
      <c r="D116" s="4" t="s">
        <v>983</v>
      </c>
      <c r="E116" s="4" t="s">
        <v>261</v>
      </c>
      <c r="F116" s="5">
        <v>16</v>
      </c>
      <c r="G116" s="6">
        <v>1133.94</v>
      </c>
      <c r="H116" s="12">
        <f>G116*0.1</f>
        <v>113.39400000000001</v>
      </c>
      <c r="I116" s="13">
        <f>G116*0.15</f>
        <v>170.09100000000001</v>
      </c>
      <c r="J116" s="13">
        <f t="shared" si="8"/>
        <v>1417.4250000000002</v>
      </c>
      <c r="K116" s="13">
        <f t="shared" si="9"/>
        <v>1559.1675000000002</v>
      </c>
      <c r="L116" s="7"/>
      <c r="M116" s="4" t="s">
        <v>1274</v>
      </c>
      <c r="N116" s="7" t="s">
        <v>1607</v>
      </c>
      <c r="O116" s="8" t="s">
        <v>185</v>
      </c>
      <c r="P116" s="10">
        <v>46159</v>
      </c>
    </row>
    <row r="117" spans="1:16" ht="255" x14ac:dyDescent="0.2">
      <c r="A117" s="3" t="s">
        <v>22</v>
      </c>
      <c r="B117" s="4" t="s">
        <v>23</v>
      </c>
      <c r="C117" s="4" t="s">
        <v>690</v>
      </c>
      <c r="D117" s="4" t="s">
        <v>983</v>
      </c>
      <c r="E117" s="4" t="s">
        <v>261</v>
      </c>
      <c r="F117" s="5">
        <v>1</v>
      </c>
      <c r="G117" s="6">
        <v>70.87</v>
      </c>
      <c r="H117" s="12">
        <f>G117*0.17</f>
        <v>12.047900000000002</v>
      </c>
      <c r="I117" s="13">
        <f>G117*0.3</f>
        <v>21.260999999999999</v>
      </c>
      <c r="J117" s="13">
        <f t="shared" si="8"/>
        <v>104.1789</v>
      </c>
      <c r="K117" s="13">
        <f t="shared" si="9"/>
        <v>114.59679000000001</v>
      </c>
      <c r="L117" s="7"/>
      <c r="M117" s="4" t="s">
        <v>1274</v>
      </c>
      <c r="N117" s="7" t="s">
        <v>1607</v>
      </c>
      <c r="O117" s="8" t="s">
        <v>142</v>
      </c>
      <c r="P117" s="10">
        <v>46159</v>
      </c>
    </row>
    <row r="118" spans="1:16" ht="255" x14ac:dyDescent="0.2">
      <c r="A118" s="3" t="s">
        <v>22</v>
      </c>
      <c r="B118" s="4" t="s">
        <v>23</v>
      </c>
      <c r="C118" s="4" t="s">
        <v>684</v>
      </c>
      <c r="D118" s="4" t="s">
        <v>983</v>
      </c>
      <c r="E118" s="4" t="s">
        <v>261</v>
      </c>
      <c r="F118" s="5">
        <v>16</v>
      </c>
      <c r="G118" s="6">
        <v>1133.94</v>
      </c>
      <c r="H118" s="12">
        <f t="shared" ref="H118:H124" si="14">G118*0.1</f>
        <v>113.39400000000001</v>
      </c>
      <c r="I118" s="13">
        <f t="shared" ref="I118:I124" si="15">G118*0.15</f>
        <v>170.09100000000001</v>
      </c>
      <c r="J118" s="13">
        <f t="shared" si="8"/>
        <v>1417.4250000000002</v>
      </c>
      <c r="K118" s="13">
        <f t="shared" si="9"/>
        <v>1559.1675000000002</v>
      </c>
      <c r="L118" s="7"/>
      <c r="M118" s="4" t="s">
        <v>1274</v>
      </c>
      <c r="N118" s="7" t="s">
        <v>1607</v>
      </c>
      <c r="O118" s="8" t="s">
        <v>186</v>
      </c>
      <c r="P118" s="10">
        <v>46159</v>
      </c>
    </row>
    <row r="119" spans="1:16" ht="120" x14ac:dyDescent="0.2">
      <c r="A119" s="3" t="s">
        <v>22</v>
      </c>
      <c r="B119" s="4" t="s">
        <v>23</v>
      </c>
      <c r="C119" s="4" t="s">
        <v>1091</v>
      </c>
      <c r="D119" s="4" t="s">
        <v>642</v>
      </c>
      <c r="E119" s="4" t="s">
        <v>261</v>
      </c>
      <c r="F119" s="5">
        <v>12</v>
      </c>
      <c r="G119" s="6">
        <v>790.41</v>
      </c>
      <c r="H119" s="12">
        <f t="shared" si="14"/>
        <v>79.040999999999997</v>
      </c>
      <c r="I119" s="13">
        <f t="shared" si="15"/>
        <v>118.5615</v>
      </c>
      <c r="J119" s="13">
        <f t="shared" si="8"/>
        <v>988.01250000000005</v>
      </c>
      <c r="K119" s="13">
        <f t="shared" si="9"/>
        <v>1086.81375</v>
      </c>
      <c r="L119" s="7"/>
      <c r="M119" s="4" t="s">
        <v>506</v>
      </c>
      <c r="N119" s="7" t="s">
        <v>1607</v>
      </c>
      <c r="O119" s="8" t="s">
        <v>620</v>
      </c>
      <c r="P119" s="10">
        <v>46159</v>
      </c>
    </row>
    <row r="120" spans="1:16" ht="255" x14ac:dyDescent="0.2">
      <c r="A120" s="3" t="s">
        <v>22</v>
      </c>
      <c r="B120" s="4" t="s">
        <v>23</v>
      </c>
      <c r="C120" s="4" t="s">
        <v>756</v>
      </c>
      <c r="D120" s="4" t="s">
        <v>983</v>
      </c>
      <c r="E120" s="4" t="s">
        <v>261</v>
      </c>
      <c r="F120" s="5">
        <v>12</v>
      </c>
      <c r="G120" s="6">
        <v>790.41</v>
      </c>
      <c r="H120" s="12">
        <f t="shared" si="14"/>
        <v>79.040999999999997</v>
      </c>
      <c r="I120" s="13">
        <f t="shared" si="15"/>
        <v>118.5615</v>
      </c>
      <c r="J120" s="13">
        <f t="shared" si="8"/>
        <v>988.01250000000005</v>
      </c>
      <c r="K120" s="13">
        <f t="shared" si="9"/>
        <v>1086.81375</v>
      </c>
      <c r="L120" s="7"/>
      <c r="M120" s="4" t="s">
        <v>1274</v>
      </c>
      <c r="N120" s="7" t="s">
        <v>1607</v>
      </c>
      <c r="O120" s="8" t="s">
        <v>757</v>
      </c>
      <c r="P120" s="10">
        <v>46159</v>
      </c>
    </row>
    <row r="121" spans="1:16" ht="255" x14ac:dyDescent="0.2">
      <c r="A121" s="3" t="s">
        <v>22</v>
      </c>
      <c r="B121" s="4" t="s">
        <v>23</v>
      </c>
      <c r="C121" s="4" t="s">
        <v>758</v>
      </c>
      <c r="D121" s="4" t="s">
        <v>983</v>
      </c>
      <c r="E121" s="4" t="s">
        <v>261</v>
      </c>
      <c r="F121" s="5">
        <v>12</v>
      </c>
      <c r="G121" s="6">
        <v>790.41</v>
      </c>
      <c r="H121" s="12">
        <f t="shared" si="14"/>
        <v>79.040999999999997</v>
      </c>
      <c r="I121" s="13">
        <f t="shared" si="15"/>
        <v>118.5615</v>
      </c>
      <c r="J121" s="13">
        <f t="shared" si="8"/>
        <v>988.01250000000005</v>
      </c>
      <c r="K121" s="13">
        <f t="shared" si="9"/>
        <v>1086.81375</v>
      </c>
      <c r="L121" s="7"/>
      <c r="M121" s="4" t="s">
        <v>1274</v>
      </c>
      <c r="N121" s="7" t="s">
        <v>1607</v>
      </c>
      <c r="O121" s="8" t="s">
        <v>759</v>
      </c>
      <c r="P121" s="10">
        <v>46159</v>
      </c>
    </row>
    <row r="122" spans="1:16" ht="255" x14ac:dyDescent="0.2">
      <c r="A122" s="3" t="s">
        <v>22</v>
      </c>
      <c r="B122" s="4" t="s">
        <v>23</v>
      </c>
      <c r="C122" s="4" t="s">
        <v>760</v>
      </c>
      <c r="D122" s="4" t="s">
        <v>983</v>
      </c>
      <c r="E122" s="4" t="s">
        <v>261</v>
      </c>
      <c r="F122" s="5">
        <v>18</v>
      </c>
      <c r="G122" s="6">
        <v>1185.6099999999999</v>
      </c>
      <c r="H122" s="12">
        <f t="shared" si="14"/>
        <v>118.56099999999999</v>
      </c>
      <c r="I122" s="13">
        <f t="shared" si="15"/>
        <v>177.84149999999997</v>
      </c>
      <c r="J122" s="13">
        <f t="shared" si="8"/>
        <v>1482.0124999999998</v>
      </c>
      <c r="K122" s="13">
        <f t="shared" si="9"/>
        <v>1630.2137499999999</v>
      </c>
      <c r="L122" s="7"/>
      <c r="M122" s="4" t="s">
        <v>1274</v>
      </c>
      <c r="N122" s="7" t="s">
        <v>1607</v>
      </c>
      <c r="O122" s="8" t="s">
        <v>761</v>
      </c>
      <c r="P122" s="10">
        <v>46159</v>
      </c>
    </row>
    <row r="123" spans="1:16" ht="255" x14ac:dyDescent="0.2">
      <c r="A123" s="3" t="s">
        <v>22</v>
      </c>
      <c r="B123" s="4" t="s">
        <v>23</v>
      </c>
      <c r="C123" s="4" t="s">
        <v>762</v>
      </c>
      <c r="D123" s="4" t="s">
        <v>983</v>
      </c>
      <c r="E123" s="4" t="s">
        <v>261</v>
      </c>
      <c r="F123" s="5">
        <v>18</v>
      </c>
      <c r="G123" s="6">
        <v>1185.6099999999999</v>
      </c>
      <c r="H123" s="12">
        <f t="shared" si="14"/>
        <v>118.56099999999999</v>
      </c>
      <c r="I123" s="13">
        <f t="shared" si="15"/>
        <v>177.84149999999997</v>
      </c>
      <c r="J123" s="13">
        <f t="shared" si="8"/>
        <v>1482.0124999999998</v>
      </c>
      <c r="K123" s="13">
        <f t="shared" si="9"/>
        <v>1630.2137499999999</v>
      </c>
      <c r="L123" s="7"/>
      <c r="M123" s="4" t="s">
        <v>1274</v>
      </c>
      <c r="N123" s="7" t="s">
        <v>1607</v>
      </c>
      <c r="O123" s="8" t="s">
        <v>763</v>
      </c>
      <c r="P123" s="10">
        <v>46159</v>
      </c>
    </row>
    <row r="124" spans="1:16" ht="255" x14ac:dyDescent="0.2">
      <c r="A124" s="3" t="s">
        <v>22</v>
      </c>
      <c r="B124" s="4" t="s">
        <v>23</v>
      </c>
      <c r="C124" s="4" t="s">
        <v>1089</v>
      </c>
      <c r="D124" s="4" t="s">
        <v>983</v>
      </c>
      <c r="E124" s="4" t="s">
        <v>261</v>
      </c>
      <c r="F124" s="5">
        <v>20</v>
      </c>
      <c r="G124" s="6">
        <v>1317.34</v>
      </c>
      <c r="H124" s="12">
        <f t="shared" si="14"/>
        <v>131.73400000000001</v>
      </c>
      <c r="I124" s="13">
        <f t="shared" si="15"/>
        <v>197.60099999999997</v>
      </c>
      <c r="J124" s="13">
        <f t="shared" si="8"/>
        <v>1646.6749999999997</v>
      </c>
      <c r="K124" s="13">
        <f t="shared" si="9"/>
        <v>1811.3424999999997</v>
      </c>
      <c r="L124" s="7"/>
      <c r="M124" s="4" t="s">
        <v>1274</v>
      </c>
      <c r="N124" s="7" t="s">
        <v>1607</v>
      </c>
      <c r="O124" s="8" t="s">
        <v>764</v>
      </c>
      <c r="P124" s="10">
        <v>46159</v>
      </c>
    </row>
    <row r="125" spans="1:16" ht="255" x14ac:dyDescent="0.2">
      <c r="A125" s="3" t="s">
        <v>22</v>
      </c>
      <c r="B125" s="4" t="s">
        <v>23</v>
      </c>
      <c r="C125" s="4" t="s">
        <v>702</v>
      </c>
      <c r="D125" s="4" t="s">
        <v>983</v>
      </c>
      <c r="E125" s="4" t="s">
        <v>261</v>
      </c>
      <c r="F125" s="5">
        <v>1</v>
      </c>
      <c r="G125" s="6">
        <v>65.87</v>
      </c>
      <c r="H125" s="12">
        <f>G125*0.17</f>
        <v>11.197900000000002</v>
      </c>
      <c r="I125" s="13">
        <f>G125*0.3</f>
        <v>19.760999999999999</v>
      </c>
      <c r="J125" s="13">
        <f t="shared" si="8"/>
        <v>96.828900000000004</v>
      </c>
      <c r="K125" s="13">
        <f t="shared" si="9"/>
        <v>106.51179000000002</v>
      </c>
      <c r="L125" s="7"/>
      <c r="M125" s="4" t="s">
        <v>1274</v>
      </c>
      <c r="N125" s="7" t="s">
        <v>1607</v>
      </c>
      <c r="O125" s="8" t="s">
        <v>299</v>
      </c>
      <c r="P125" s="10">
        <v>46159</v>
      </c>
    </row>
    <row r="126" spans="1:16" ht="105" x14ac:dyDescent="0.2">
      <c r="A126" s="3" t="s">
        <v>22</v>
      </c>
      <c r="B126" s="4" t="s">
        <v>23</v>
      </c>
      <c r="C126" s="4" t="s">
        <v>1083</v>
      </c>
      <c r="D126" s="4" t="s">
        <v>930</v>
      </c>
      <c r="E126" s="4" t="s">
        <v>261</v>
      </c>
      <c r="F126" s="5">
        <v>20</v>
      </c>
      <c r="G126" s="6">
        <v>1317.34</v>
      </c>
      <c r="H126" s="12">
        <f>G126*0.1</f>
        <v>131.73400000000001</v>
      </c>
      <c r="I126" s="13">
        <f>G126*0.15</f>
        <v>197.60099999999997</v>
      </c>
      <c r="J126" s="13">
        <f t="shared" si="8"/>
        <v>1646.6749999999997</v>
      </c>
      <c r="K126" s="13">
        <f t="shared" si="9"/>
        <v>1811.3424999999997</v>
      </c>
      <c r="L126" s="7"/>
      <c r="M126" s="4" t="s">
        <v>570</v>
      </c>
      <c r="N126" s="7" t="s">
        <v>1607</v>
      </c>
      <c r="O126" s="8" t="s">
        <v>571</v>
      </c>
      <c r="P126" s="10">
        <v>46159</v>
      </c>
    </row>
    <row r="127" spans="1:16" ht="255" x14ac:dyDescent="0.2">
      <c r="A127" s="3" t="s">
        <v>22</v>
      </c>
      <c r="B127" s="4" t="s">
        <v>23</v>
      </c>
      <c r="C127" s="4" t="s">
        <v>692</v>
      </c>
      <c r="D127" s="4" t="s">
        <v>983</v>
      </c>
      <c r="E127" s="4" t="s">
        <v>261</v>
      </c>
      <c r="F127" s="5">
        <v>1</v>
      </c>
      <c r="G127" s="6">
        <v>65.87</v>
      </c>
      <c r="H127" s="12">
        <f>G127*0.17</f>
        <v>11.197900000000002</v>
      </c>
      <c r="I127" s="13">
        <f>G127*0.3</f>
        <v>19.760999999999999</v>
      </c>
      <c r="J127" s="13">
        <f t="shared" si="8"/>
        <v>96.828900000000004</v>
      </c>
      <c r="K127" s="13">
        <f t="shared" si="9"/>
        <v>106.51179000000002</v>
      </c>
      <c r="L127" s="7"/>
      <c r="M127" s="4" t="s">
        <v>1274</v>
      </c>
      <c r="N127" s="7" t="s">
        <v>1607</v>
      </c>
      <c r="O127" s="8" t="s">
        <v>118</v>
      </c>
      <c r="P127" s="10">
        <v>46159</v>
      </c>
    </row>
    <row r="128" spans="1:16" ht="255" x14ac:dyDescent="0.2">
      <c r="A128" s="3" t="s">
        <v>22</v>
      </c>
      <c r="B128" s="4" t="s">
        <v>23</v>
      </c>
      <c r="C128" s="4" t="s">
        <v>701</v>
      </c>
      <c r="D128" s="4" t="s">
        <v>983</v>
      </c>
      <c r="E128" s="4" t="s">
        <v>261</v>
      </c>
      <c r="F128" s="5">
        <v>1</v>
      </c>
      <c r="G128" s="6">
        <v>65.87</v>
      </c>
      <c r="H128" s="12">
        <f>G128*0.17</f>
        <v>11.197900000000002</v>
      </c>
      <c r="I128" s="13">
        <f>G128*0.3</f>
        <v>19.760999999999999</v>
      </c>
      <c r="J128" s="13">
        <f t="shared" si="8"/>
        <v>96.828900000000004</v>
      </c>
      <c r="K128" s="13">
        <f t="shared" si="9"/>
        <v>106.51179000000002</v>
      </c>
      <c r="L128" s="7"/>
      <c r="M128" s="4" t="s">
        <v>1274</v>
      </c>
      <c r="N128" s="7" t="s">
        <v>1607</v>
      </c>
      <c r="O128" s="8" t="s">
        <v>107</v>
      </c>
      <c r="P128" s="10">
        <v>46159</v>
      </c>
    </row>
    <row r="129" spans="1:16" ht="120" x14ac:dyDescent="0.2">
      <c r="A129" s="3" t="s">
        <v>22</v>
      </c>
      <c r="B129" s="4" t="s">
        <v>23</v>
      </c>
      <c r="C129" s="4" t="s">
        <v>1357</v>
      </c>
      <c r="D129" s="4" t="s">
        <v>353</v>
      </c>
      <c r="E129" s="4" t="s">
        <v>261</v>
      </c>
      <c r="F129" s="5">
        <v>10</v>
      </c>
      <c r="G129" s="6">
        <v>658.67</v>
      </c>
      <c r="H129" s="12">
        <f t="shared" ref="H129:H135" si="16">G129*0.1</f>
        <v>65.867000000000004</v>
      </c>
      <c r="I129" s="13">
        <f t="shared" ref="I129:I135" si="17">G129*0.15</f>
        <v>98.800499999999985</v>
      </c>
      <c r="J129" s="13">
        <f t="shared" si="8"/>
        <v>823.33749999999986</v>
      </c>
      <c r="K129" s="13">
        <f t="shared" si="9"/>
        <v>905.67124999999987</v>
      </c>
      <c r="L129" s="7"/>
      <c r="M129" s="4" t="s">
        <v>1358</v>
      </c>
      <c r="N129" s="7" t="s">
        <v>1607</v>
      </c>
      <c r="O129" s="8" t="s">
        <v>1359</v>
      </c>
      <c r="P129" s="10">
        <v>46159</v>
      </c>
    </row>
    <row r="130" spans="1:16" ht="90" x14ac:dyDescent="0.2">
      <c r="A130" s="3" t="s">
        <v>22</v>
      </c>
      <c r="B130" s="4" t="s">
        <v>23</v>
      </c>
      <c r="C130" s="4" t="s">
        <v>563</v>
      </c>
      <c r="D130" s="4" t="s">
        <v>353</v>
      </c>
      <c r="E130" s="4" t="s">
        <v>261</v>
      </c>
      <c r="F130" s="5">
        <v>10</v>
      </c>
      <c r="G130" s="6">
        <v>658.67</v>
      </c>
      <c r="H130" s="12">
        <f t="shared" si="16"/>
        <v>65.867000000000004</v>
      </c>
      <c r="I130" s="13">
        <f t="shared" si="17"/>
        <v>98.800499999999985</v>
      </c>
      <c r="J130" s="13">
        <f t="shared" si="8"/>
        <v>823.33749999999986</v>
      </c>
      <c r="K130" s="13">
        <f t="shared" si="9"/>
        <v>905.67124999999987</v>
      </c>
      <c r="L130" s="7"/>
      <c r="M130" s="4" t="s">
        <v>24</v>
      </c>
      <c r="N130" s="7" t="s">
        <v>1607</v>
      </c>
      <c r="O130" s="8" t="s">
        <v>520</v>
      </c>
      <c r="P130" s="10">
        <v>46159</v>
      </c>
    </row>
    <row r="131" spans="1:16" ht="255" x14ac:dyDescent="0.2">
      <c r="A131" s="3" t="s">
        <v>22</v>
      </c>
      <c r="B131" s="4" t="s">
        <v>23</v>
      </c>
      <c r="C131" s="4" t="s">
        <v>777</v>
      </c>
      <c r="D131" s="4" t="s">
        <v>983</v>
      </c>
      <c r="E131" s="4" t="s">
        <v>261</v>
      </c>
      <c r="F131" s="5">
        <v>35</v>
      </c>
      <c r="G131" s="6">
        <v>1102.8499999999999</v>
      </c>
      <c r="H131" s="12">
        <f t="shared" si="16"/>
        <v>110.285</v>
      </c>
      <c r="I131" s="13">
        <f t="shared" si="17"/>
        <v>165.42749999999998</v>
      </c>
      <c r="J131" s="13">
        <f t="shared" ref="J131:J194" si="18">G131+H131+I131</f>
        <v>1378.5625</v>
      </c>
      <c r="K131" s="13">
        <f t="shared" ref="K131:K194" si="19">J131*1.1</f>
        <v>1516.41875</v>
      </c>
      <c r="L131" s="7"/>
      <c r="M131" s="4" t="s">
        <v>1274</v>
      </c>
      <c r="N131" s="7" t="s">
        <v>1607</v>
      </c>
      <c r="O131" s="8" t="s">
        <v>778</v>
      </c>
      <c r="P131" s="10">
        <v>46159</v>
      </c>
    </row>
    <row r="132" spans="1:16" ht="255" x14ac:dyDescent="0.2">
      <c r="A132" s="3" t="s">
        <v>22</v>
      </c>
      <c r="B132" s="4" t="s">
        <v>23</v>
      </c>
      <c r="C132" s="4" t="s">
        <v>779</v>
      </c>
      <c r="D132" s="4" t="s">
        <v>983</v>
      </c>
      <c r="E132" s="4" t="s">
        <v>261</v>
      </c>
      <c r="F132" s="5">
        <v>35</v>
      </c>
      <c r="G132" s="6">
        <v>1102.8499999999999</v>
      </c>
      <c r="H132" s="12">
        <f t="shared" si="16"/>
        <v>110.285</v>
      </c>
      <c r="I132" s="13">
        <f t="shared" si="17"/>
        <v>165.42749999999998</v>
      </c>
      <c r="J132" s="13">
        <f t="shared" si="18"/>
        <v>1378.5625</v>
      </c>
      <c r="K132" s="13">
        <f t="shared" si="19"/>
        <v>1516.41875</v>
      </c>
      <c r="L132" s="7"/>
      <c r="M132" s="4" t="s">
        <v>1274</v>
      </c>
      <c r="N132" s="7" t="s">
        <v>1607</v>
      </c>
      <c r="O132" s="8" t="s">
        <v>780</v>
      </c>
      <c r="P132" s="10">
        <v>46159</v>
      </c>
    </row>
    <row r="133" spans="1:16" ht="255" x14ac:dyDescent="0.2">
      <c r="A133" s="3" t="s">
        <v>22</v>
      </c>
      <c r="B133" s="4" t="s">
        <v>23</v>
      </c>
      <c r="C133" s="4" t="s">
        <v>773</v>
      </c>
      <c r="D133" s="4" t="s">
        <v>983</v>
      </c>
      <c r="E133" s="4" t="s">
        <v>261</v>
      </c>
      <c r="F133" s="5">
        <v>44</v>
      </c>
      <c r="G133" s="6">
        <v>1386.44</v>
      </c>
      <c r="H133" s="12">
        <f t="shared" si="16"/>
        <v>138.64400000000001</v>
      </c>
      <c r="I133" s="13">
        <f t="shared" si="17"/>
        <v>207.96600000000001</v>
      </c>
      <c r="J133" s="13">
        <f t="shared" si="18"/>
        <v>1733.0500000000002</v>
      </c>
      <c r="K133" s="13">
        <f t="shared" si="19"/>
        <v>1906.3550000000002</v>
      </c>
      <c r="L133" s="7"/>
      <c r="M133" s="4" t="s">
        <v>1274</v>
      </c>
      <c r="N133" s="7" t="s">
        <v>1607</v>
      </c>
      <c r="O133" s="8" t="s">
        <v>774</v>
      </c>
      <c r="P133" s="10">
        <v>46159</v>
      </c>
    </row>
    <row r="134" spans="1:16" ht="255" x14ac:dyDescent="0.2">
      <c r="A134" s="3" t="s">
        <v>22</v>
      </c>
      <c r="B134" s="4" t="s">
        <v>23</v>
      </c>
      <c r="C134" s="4" t="s">
        <v>775</v>
      </c>
      <c r="D134" s="4" t="s">
        <v>983</v>
      </c>
      <c r="E134" s="4" t="s">
        <v>261</v>
      </c>
      <c r="F134" s="5">
        <v>44</v>
      </c>
      <c r="G134" s="6">
        <v>1386.44</v>
      </c>
      <c r="H134" s="12">
        <f t="shared" si="16"/>
        <v>138.64400000000001</v>
      </c>
      <c r="I134" s="13">
        <f t="shared" si="17"/>
        <v>207.96600000000001</v>
      </c>
      <c r="J134" s="13">
        <f t="shared" si="18"/>
        <v>1733.0500000000002</v>
      </c>
      <c r="K134" s="13">
        <f t="shared" si="19"/>
        <v>1906.3550000000002</v>
      </c>
      <c r="L134" s="7"/>
      <c r="M134" s="4" t="s">
        <v>1274</v>
      </c>
      <c r="N134" s="7" t="s">
        <v>1607</v>
      </c>
      <c r="O134" s="8" t="s">
        <v>776</v>
      </c>
      <c r="P134" s="10">
        <v>46159</v>
      </c>
    </row>
    <row r="135" spans="1:16" ht="255" x14ac:dyDescent="0.2">
      <c r="A135" s="3" t="s">
        <v>22</v>
      </c>
      <c r="B135" s="4" t="s">
        <v>23</v>
      </c>
      <c r="C135" s="4" t="s">
        <v>781</v>
      </c>
      <c r="D135" s="4" t="s">
        <v>983</v>
      </c>
      <c r="E135" s="4" t="s">
        <v>261</v>
      </c>
      <c r="F135" s="5">
        <v>68</v>
      </c>
      <c r="G135" s="6">
        <v>2230.1</v>
      </c>
      <c r="H135" s="12">
        <f t="shared" si="16"/>
        <v>223.01</v>
      </c>
      <c r="I135" s="13">
        <f t="shared" si="17"/>
        <v>334.51499999999999</v>
      </c>
      <c r="J135" s="13">
        <f t="shared" si="18"/>
        <v>2787.6249999999995</v>
      </c>
      <c r="K135" s="13">
        <f t="shared" si="19"/>
        <v>3066.3874999999998</v>
      </c>
      <c r="L135" s="7"/>
      <c r="M135" s="4" t="s">
        <v>1274</v>
      </c>
      <c r="N135" s="7" t="s">
        <v>1607</v>
      </c>
      <c r="O135" s="8" t="s">
        <v>782</v>
      </c>
      <c r="P135" s="10">
        <v>46159</v>
      </c>
    </row>
    <row r="136" spans="1:16" ht="255" x14ac:dyDescent="0.2">
      <c r="A136" s="3" t="s">
        <v>22</v>
      </c>
      <c r="B136" s="4" t="s">
        <v>23</v>
      </c>
      <c r="C136" s="4" t="s">
        <v>693</v>
      </c>
      <c r="D136" s="4" t="s">
        <v>983</v>
      </c>
      <c r="E136" s="4" t="s">
        <v>261</v>
      </c>
      <c r="F136" s="5">
        <v>1</v>
      </c>
      <c r="G136" s="6">
        <v>37.380000000000003</v>
      </c>
      <c r="H136" s="12">
        <f>G136*0.17</f>
        <v>6.3546000000000005</v>
      </c>
      <c r="I136" s="13">
        <f>G136*0.3</f>
        <v>11.214</v>
      </c>
      <c r="J136" s="13">
        <f t="shared" si="18"/>
        <v>54.948599999999999</v>
      </c>
      <c r="K136" s="13">
        <f t="shared" si="19"/>
        <v>60.443460000000002</v>
      </c>
      <c r="L136" s="7"/>
      <c r="M136" s="4" t="s">
        <v>1274</v>
      </c>
      <c r="N136" s="7" t="s">
        <v>1607</v>
      </c>
      <c r="O136" s="8" t="s">
        <v>111</v>
      </c>
      <c r="P136" s="10">
        <v>46159</v>
      </c>
    </row>
    <row r="137" spans="1:16" ht="255" x14ac:dyDescent="0.2">
      <c r="A137" s="3" t="s">
        <v>22</v>
      </c>
      <c r="B137" s="4" t="s">
        <v>23</v>
      </c>
      <c r="C137" s="4" t="s">
        <v>708</v>
      </c>
      <c r="D137" s="4" t="s">
        <v>983</v>
      </c>
      <c r="E137" s="4" t="s">
        <v>261</v>
      </c>
      <c r="F137" s="5">
        <v>1</v>
      </c>
      <c r="G137" s="6">
        <v>28.08</v>
      </c>
      <c r="H137" s="12">
        <f>G137*0.17</f>
        <v>4.7736000000000001</v>
      </c>
      <c r="I137" s="13">
        <f>G137*0.3</f>
        <v>8.4239999999999995</v>
      </c>
      <c r="J137" s="13">
        <f t="shared" si="18"/>
        <v>41.2776</v>
      </c>
      <c r="K137" s="13">
        <f t="shared" si="19"/>
        <v>45.405360000000002</v>
      </c>
      <c r="L137" s="7"/>
      <c r="M137" s="4" t="s">
        <v>1274</v>
      </c>
      <c r="N137" s="7" t="s">
        <v>1607</v>
      </c>
      <c r="O137" s="8" t="s">
        <v>110</v>
      </c>
      <c r="P137" s="10">
        <v>46159</v>
      </c>
    </row>
    <row r="138" spans="1:16" ht="255" x14ac:dyDescent="0.2">
      <c r="A138" s="3" t="s">
        <v>22</v>
      </c>
      <c r="B138" s="4" t="s">
        <v>23</v>
      </c>
      <c r="C138" s="4" t="s">
        <v>694</v>
      </c>
      <c r="D138" s="4" t="s">
        <v>983</v>
      </c>
      <c r="E138" s="4" t="s">
        <v>261</v>
      </c>
      <c r="F138" s="5">
        <v>1</v>
      </c>
      <c r="G138" s="6">
        <v>37.380000000000003</v>
      </c>
      <c r="H138" s="12">
        <f>G138*0.17</f>
        <v>6.3546000000000005</v>
      </c>
      <c r="I138" s="13">
        <f>G138*0.3</f>
        <v>11.214</v>
      </c>
      <c r="J138" s="13">
        <f t="shared" si="18"/>
        <v>54.948599999999999</v>
      </c>
      <c r="K138" s="13">
        <f t="shared" si="19"/>
        <v>60.443460000000002</v>
      </c>
      <c r="L138" s="7"/>
      <c r="M138" s="4" t="s">
        <v>1274</v>
      </c>
      <c r="N138" s="7" t="s">
        <v>1607</v>
      </c>
      <c r="O138" s="8" t="s">
        <v>109</v>
      </c>
      <c r="P138" s="10">
        <v>46159</v>
      </c>
    </row>
    <row r="139" spans="1:16" ht="255" x14ac:dyDescent="0.2">
      <c r="A139" s="3" t="s">
        <v>22</v>
      </c>
      <c r="B139" s="4" t="s">
        <v>23</v>
      </c>
      <c r="C139" s="4" t="s">
        <v>695</v>
      </c>
      <c r="D139" s="4" t="s">
        <v>983</v>
      </c>
      <c r="E139" s="4" t="s">
        <v>261</v>
      </c>
      <c r="F139" s="5">
        <v>1</v>
      </c>
      <c r="G139" s="6">
        <v>37.380000000000003</v>
      </c>
      <c r="H139" s="12">
        <f>G139*0.17</f>
        <v>6.3546000000000005</v>
      </c>
      <c r="I139" s="13">
        <f>G139*0.3</f>
        <v>11.214</v>
      </c>
      <c r="J139" s="13">
        <f t="shared" si="18"/>
        <v>54.948599999999999</v>
      </c>
      <c r="K139" s="13">
        <f t="shared" si="19"/>
        <v>60.443460000000002</v>
      </c>
      <c r="L139" s="7"/>
      <c r="M139" s="4" t="s">
        <v>1274</v>
      </c>
      <c r="N139" s="7" t="s">
        <v>1607</v>
      </c>
      <c r="O139" s="8" t="s">
        <v>108</v>
      </c>
      <c r="P139" s="10">
        <v>46159</v>
      </c>
    </row>
    <row r="140" spans="1:16" ht="255" x14ac:dyDescent="0.2">
      <c r="A140" s="3" t="s">
        <v>22</v>
      </c>
      <c r="B140" s="4" t="s">
        <v>23</v>
      </c>
      <c r="C140" s="4" t="s">
        <v>815</v>
      </c>
      <c r="D140" s="4" t="s">
        <v>983</v>
      </c>
      <c r="E140" s="4" t="s">
        <v>261</v>
      </c>
      <c r="F140" s="5">
        <v>12</v>
      </c>
      <c r="G140" s="6">
        <v>1739.53</v>
      </c>
      <c r="H140" s="12">
        <f>G140*0.1</f>
        <v>173.953</v>
      </c>
      <c r="I140" s="13">
        <f>G140*0.15</f>
        <v>260.92949999999996</v>
      </c>
      <c r="J140" s="13">
        <f t="shared" si="18"/>
        <v>2174.4124999999999</v>
      </c>
      <c r="K140" s="13">
        <f t="shared" si="19"/>
        <v>2391.8537500000002</v>
      </c>
      <c r="L140" s="7"/>
      <c r="M140" s="4" t="s">
        <v>1274</v>
      </c>
      <c r="N140" s="7" t="s">
        <v>1607</v>
      </c>
      <c r="O140" s="8" t="s">
        <v>816</v>
      </c>
      <c r="P140" s="10">
        <v>46159</v>
      </c>
    </row>
    <row r="141" spans="1:16" ht="255" x14ac:dyDescent="0.2">
      <c r="A141" s="3" t="s">
        <v>22</v>
      </c>
      <c r="B141" s="4" t="s">
        <v>23</v>
      </c>
      <c r="C141" s="4" t="s">
        <v>817</v>
      </c>
      <c r="D141" s="4" t="s">
        <v>983</v>
      </c>
      <c r="E141" s="4" t="s">
        <v>261</v>
      </c>
      <c r="F141" s="5">
        <v>12</v>
      </c>
      <c r="G141" s="6">
        <v>1739.53</v>
      </c>
      <c r="H141" s="12">
        <f>G141*0.1</f>
        <v>173.953</v>
      </c>
      <c r="I141" s="13">
        <f>G141*0.15</f>
        <v>260.92949999999996</v>
      </c>
      <c r="J141" s="13">
        <f t="shared" si="18"/>
        <v>2174.4124999999999</v>
      </c>
      <c r="K141" s="13">
        <f t="shared" si="19"/>
        <v>2391.8537500000002</v>
      </c>
      <c r="L141" s="7"/>
      <c r="M141" s="4" t="s">
        <v>1274</v>
      </c>
      <c r="N141" s="7" t="s">
        <v>1607</v>
      </c>
      <c r="O141" s="8" t="s">
        <v>818</v>
      </c>
      <c r="P141" s="10">
        <v>46159</v>
      </c>
    </row>
    <row r="142" spans="1:16" ht="255" x14ac:dyDescent="0.2">
      <c r="A142" s="3" t="s">
        <v>22</v>
      </c>
      <c r="B142" s="4" t="s">
        <v>23</v>
      </c>
      <c r="C142" s="4" t="s">
        <v>810</v>
      </c>
      <c r="D142" s="4" t="s">
        <v>983</v>
      </c>
      <c r="E142" s="4" t="s">
        <v>261</v>
      </c>
      <c r="F142" s="5">
        <v>6</v>
      </c>
      <c r="G142" s="6">
        <v>869.76</v>
      </c>
      <c r="H142" s="12">
        <f>G142*0.1</f>
        <v>86.975999999999999</v>
      </c>
      <c r="I142" s="13">
        <f>G142*0.15</f>
        <v>130.464</v>
      </c>
      <c r="J142" s="13">
        <f t="shared" si="18"/>
        <v>1087.2</v>
      </c>
      <c r="K142" s="13">
        <f t="shared" si="19"/>
        <v>1195.92</v>
      </c>
      <c r="L142" s="7"/>
      <c r="M142" s="4" t="s">
        <v>1274</v>
      </c>
      <c r="N142" s="7" t="s">
        <v>1607</v>
      </c>
      <c r="O142" s="8" t="s">
        <v>811</v>
      </c>
      <c r="P142" s="10">
        <v>46159</v>
      </c>
    </row>
    <row r="143" spans="1:16" ht="255" x14ac:dyDescent="0.2">
      <c r="A143" s="3" t="s">
        <v>22</v>
      </c>
      <c r="B143" s="4" t="s">
        <v>23</v>
      </c>
      <c r="C143" s="4" t="s">
        <v>812</v>
      </c>
      <c r="D143" s="4" t="s">
        <v>983</v>
      </c>
      <c r="E143" s="4" t="s">
        <v>261</v>
      </c>
      <c r="F143" s="5">
        <v>6</v>
      </c>
      <c r="G143" s="6">
        <v>869.76</v>
      </c>
      <c r="H143" s="12">
        <f>G143*0.1</f>
        <v>86.975999999999999</v>
      </c>
      <c r="I143" s="13">
        <f>G143*0.15</f>
        <v>130.464</v>
      </c>
      <c r="J143" s="13">
        <f t="shared" si="18"/>
        <v>1087.2</v>
      </c>
      <c r="K143" s="13">
        <f t="shared" si="19"/>
        <v>1195.92</v>
      </c>
      <c r="L143" s="7"/>
      <c r="M143" s="4" t="s">
        <v>1274</v>
      </c>
      <c r="N143" s="7" t="s">
        <v>1607</v>
      </c>
      <c r="O143" s="8" t="s">
        <v>813</v>
      </c>
      <c r="P143" s="10">
        <v>46159</v>
      </c>
    </row>
    <row r="144" spans="1:16" ht="255" x14ac:dyDescent="0.2">
      <c r="A144" s="3" t="s">
        <v>22</v>
      </c>
      <c r="B144" s="4" t="s">
        <v>23</v>
      </c>
      <c r="C144" s="4" t="s">
        <v>696</v>
      </c>
      <c r="D144" s="4" t="s">
        <v>983</v>
      </c>
      <c r="E144" s="4" t="s">
        <v>261</v>
      </c>
      <c r="F144" s="5">
        <v>1</v>
      </c>
      <c r="G144" s="6">
        <v>156.43</v>
      </c>
      <c r="H144" s="12">
        <f>G144*0.14</f>
        <v>21.900200000000002</v>
      </c>
      <c r="I144" s="13">
        <f>G144*0.22</f>
        <v>34.4146</v>
      </c>
      <c r="J144" s="13">
        <f t="shared" si="18"/>
        <v>212.74480000000003</v>
      </c>
      <c r="K144" s="13">
        <f t="shared" si="19"/>
        <v>234.01928000000004</v>
      </c>
      <c r="L144" s="7"/>
      <c r="M144" s="4" t="s">
        <v>1274</v>
      </c>
      <c r="N144" s="7" t="s">
        <v>1607</v>
      </c>
      <c r="O144" s="8" t="s">
        <v>99</v>
      </c>
      <c r="P144" s="10">
        <v>46159</v>
      </c>
    </row>
    <row r="145" spans="1:16" ht="255" x14ac:dyDescent="0.2">
      <c r="A145" s="3" t="s">
        <v>22</v>
      </c>
      <c r="B145" s="4" t="s">
        <v>23</v>
      </c>
      <c r="C145" s="4" t="s">
        <v>703</v>
      </c>
      <c r="D145" s="4" t="s">
        <v>983</v>
      </c>
      <c r="E145" s="4" t="s">
        <v>261</v>
      </c>
      <c r="F145" s="5">
        <v>1</v>
      </c>
      <c r="G145" s="6">
        <v>156.43</v>
      </c>
      <c r="H145" s="12">
        <f>G145*0.14</f>
        <v>21.900200000000002</v>
      </c>
      <c r="I145" s="13">
        <f>G145*0.22</f>
        <v>34.4146</v>
      </c>
      <c r="J145" s="13">
        <f t="shared" si="18"/>
        <v>212.74480000000003</v>
      </c>
      <c r="K145" s="13">
        <f t="shared" si="19"/>
        <v>234.01928000000004</v>
      </c>
      <c r="L145" s="7"/>
      <c r="M145" s="4" t="s">
        <v>1274</v>
      </c>
      <c r="N145" s="7" t="s">
        <v>1607</v>
      </c>
      <c r="O145" s="8" t="s">
        <v>98</v>
      </c>
      <c r="P145" s="10">
        <v>46159</v>
      </c>
    </row>
    <row r="146" spans="1:16" ht="255" x14ac:dyDescent="0.2">
      <c r="A146" s="3" t="s">
        <v>22</v>
      </c>
      <c r="B146" s="4" t="s">
        <v>23</v>
      </c>
      <c r="C146" s="4" t="s">
        <v>1010</v>
      </c>
      <c r="D146" s="4" t="s">
        <v>983</v>
      </c>
      <c r="E146" s="4" t="s">
        <v>261</v>
      </c>
      <c r="F146" s="5">
        <v>9</v>
      </c>
      <c r="G146" s="6">
        <v>1407.86</v>
      </c>
      <c r="H146" s="12">
        <f>G146*0.1</f>
        <v>140.786</v>
      </c>
      <c r="I146" s="13">
        <f>G146*0.15</f>
        <v>211.17899999999997</v>
      </c>
      <c r="J146" s="13">
        <f t="shared" si="18"/>
        <v>1759.8249999999998</v>
      </c>
      <c r="K146" s="13">
        <f t="shared" si="19"/>
        <v>1935.8074999999999</v>
      </c>
      <c r="L146" s="7"/>
      <c r="M146" s="4" t="s">
        <v>1274</v>
      </c>
      <c r="N146" s="7" t="s">
        <v>1607</v>
      </c>
      <c r="O146" s="8" t="s">
        <v>814</v>
      </c>
      <c r="P146" s="10">
        <v>46159</v>
      </c>
    </row>
    <row r="147" spans="1:16" ht="255" x14ac:dyDescent="0.2">
      <c r="A147" s="3" t="s">
        <v>22</v>
      </c>
      <c r="B147" s="4" t="s">
        <v>23</v>
      </c>
      <c r="C147" s="4" t="s">
        <v>697</v>
      </c>
      <c r="D147" s="4" t="s">
        <v>983</v>
      </c>
      <c r="E147" s="4" t="s">
        <v>261</v>
      </c>
      <c r="F147" s="5">
        <v>1</v>
      </c>
      <c r="G147" s="6">
        <v>144.96</v>
      </c>
      <c r="H147" s="12">
        <f>G147*0.14</f>
        <v>20.294400000000003</v>
      </c>
      <c r="I147" s="13">
        <f>G147*0.22</f>
        <v>31.891200000000001</v>
      </c>
      <c r="J147" s="13">
        <f t="shared" si="18"/>
        <v>197.1456</v>
      </c>
      <c r="K147" s="13">
        <f t="shared" si="19"/>
        <v>216.86016000000001</v>
      </c>
      <c r="L147" s="7"/>
      <c r="M147" s="4" t="s">
        <v>1274</v>
      </c>
      <c r="N147" s="7" t="s">
        <v>1607</v>
      </c>
      <c r="O147" s="8" t="s">
        <v>97</v>
      </c>
      <c r="P147" s="10">
        <v>46159</v>
      </c>
    </row>
    <row r="148" spans="1:16" ht="255" x14ac:dyDescent="0.2">
      <c r="A148" s="3" t="s">
        <v>22</v>
      </c>
      <c r="B148" s="4" t="s">
        <v>23</v>
      </c>
      <c r="C148" s="4" t="s">
        <v>698</v>
      </c>
      <c r="D148" s="4" t="s">
        <v>983</v>
      </c>
      <c r="E148" s="4" t="s">
        <v>261</v>
      </c>
      <c r="F148" s="5">
        <v>1</v>
      </c>
      <c r="G148" s="6">
        <v>144.96</v>
      </c>
      <c r="H148" s="12">
        <f>G148*0.14</f>
        <v>20.294400000000003</v>
      </c>
      <c r="I148" s="13">
        <f>G148*0.22</f>
        <v>31.891200000000001</v>
      </c>
      <c r="J148" s="13">
        <f t="shared" si="18"/>
        <v>197.1456</v>
      </c>
      <c r="K148" s="13">
        <f t="shared" si="19"/>
        <v>216.86016000000001</v>
      </c>
      <c r="L148" s="7"/>
      <c r="M148" s="4" t="s">
        <v>1274</v>
      </c>
      <c r="N148" s="7" t="s">
        <v>1607</v>
      </c>
      <c r="O148" s="8" t="s">
        <v>96</v>
      </c>
      <c r="P148" s="10">
        <v>46159</v>
      </c>
    </row>
    <row r="149" spans="1:16" ht="255" x14ac:dyDescent="0.2">
      <c r="A149" s="3" t="s">
        <v>22</v>
      </c>
      <c r="B149" s="4" t="s">
        <v>23</v>
      </c>
      <c r="C149" s="4" t="s">
        <v>1151</v>
      </c>
      <c r="D149" s="4" t="s">
        <v>983</v>
      </c>
      <c r="E149" s="4" t="s">
        <v>261</v>
      </c>
      <c r="F149" s="5">
        <v>46</v>
      </c>
      <c r="G149" s="6">
        <v>1794</v>
      </c>
      <c r="H149" s="12">
        <f>G149*0.1</f>
        <v>179.4</v>
      </c>
      <c r="I149" s="13">
        <f>G149*0.15</f>
        <v>269.09999999999997</v>
      </c>
      <c r="J149" s="13">
        <f t="shared" si="18"/>
        <v>2242.5</v>
      </c>
      <c r="K149" s="13">
        <f t="shared" si="19"/>
        <v>2466.75</v>
      </c>
      <c r="L149" s="7"/>
      <c r="M149" s="4" t="s">
        <v>1274</v>
      </c>
      <c r="N149" s="7" t="s">
        <v>1607</v>
      </c>
      <c r="O149" s="8" t="s">
        <v>1152</v>
      </c>
      <c r="P149" s="10">
        <v>46159</v>
      </c>
    </row>
    <row r="150" spans="1:16" ht="255" x14ac:dyDescent="0.2">
      <c r="A150" s="3" t="s">
        <v>22</v>
      </c>
      <c r="B150" s="4" t="s">
        <v>23</v>
      </c>
      <c r="C150" s="4" t="s">
        <v>1153</v>
      </c>
      <c r="D150" s="4" t="s">
        <v>983</v>
      </c>
      <c r="E150" s="4" t="s">
        <v>261</v>
      </c>
      <c r="F150" s="5">
        <v>46</v>
      </c>
      <c r="G150" s="6">
        <v>1794</v>
      </c>
      <c r="H150" s="12">
        <f>G150*0.1</f>
        <v>179.4</v>
      </c>
      <c r="I150" s="13">
        <f>G150*0.15</f>
        <v>269.09999999999997</v>
      </c>
      <c r="J150" s="13">
        <f t="shared" si="18"/>
        <v>2242.5</v>
      </c>
      <c r="K150" s="13">
        <f t="shared" si="19"/>
        <v>2466.75</v>
      </c>
      <c r="L150" s="7"/>
      <c r="M150" s="4" t="s">
        <v>1274</v>
      </c>
      <c r="N150" s="7" t="s">
        <v>1607</v>
      </c>
      <c r="O150" s="8" t="s">
        <v>1154</v>
      </c>
      <c r="P150" s="10">
        <v>46159</v>
      </c>
    </row>
    <row r="151" spans="1:16" ht="255" x14ac:dyDescent="0.2">
      <c r="A151" s="3" t="s">
        <v>22</v>
      </c>
      <c r="B151" s="4" t="s">
        <v>23</v>
      </c>
      <c r="C151" s="4" t="s">
        <v>783</v>
      </c>
      <c r="D151" s="4" t="s">
        <v>983</v>
      </c>
      <c r="E151" s="4" t="s">
        <v>261</v>
      </c>
      <c r="F151" s="5">
        <v>40</v>
      </c>
      <c r="G151" s="6">
        <v>2127.8200000000002</v>
      </c>
      <c r="H151" s="12">
        <f>G151*0.1</f>
        <v>212.78200000000004</v>
      </c>
      <c r="I151" s="13">
        <f>G151*0.15</f>
        <v>319.173</v>
      </c>
      <c r="J151" s="13">
        <f t="shared" si="18"/>
        <v>2659.7750000000005</v>
      </c>
      <c r="K151" s="13">
        <f t="shared" si="19"/>
        <v>2925.752500000001</v>
      </c>
      <c r="L151" s="7"/>
      <c r="M151" s="4" t="s">
        <v>1274</v>
      </c>
      <c r="N151" s="7" t="s">
        <v>1607</v>
      </c>
      <c r="O151" s="8" t="s">
        <v>784</v>
      </c>
      <c r="P151" s="10">
        <v>46159</v>
      </c>
    </row>
    <row r="152" spans="1:16" ht="255" x14ac:dyDescent="0.2">
      <c r="A152" s="3" t="s">
        <v>22</v>
      </c>
      <c r="B152" s="4" t="s">
        <v>23</v>
      </c>
      <c r="C152" s="4" t="s">
        <v>689</v>
      </c>
      <c r="D152" s="4" t="s">
        <v>983</v>
      </c>
      <c r="E152" s="4" t="s">
        <v>261</v>
      </c>
      <c r="F152" s="5">
        <v>1</v>
      </c>
      <c r="G152" s="6">
        <v>53.2</v>
      </c>
      <c r="H152" s="12">
        <f>G152*0.17</f>
        <v>9.0440000000000005</v>
      </c>
      <c r="I152" s="13">
        <f>G152*0.3</f>
        <v>15.96</v>
      </c>
      <c r="J152" s="13">
        <f t="shared" si="18"/>
        <v>78.204000000000008</v>
      </c>
      <c r="K152" s="13">
        <f t="shared" si="19"/>
        <v>86.024400000000014</v>
      </c>
      <c r="L152" s="7"/>
      <c r="M152" s="4" t="s">
        <v>1274</v>
      </c>
      <c r="N152" s="7" t="s">
        <v>1607</v>
      </c>
      <c r="O152" s="8" t="s">
        <v>143</v>
      </c>
      <c r="P152" s="10">
        <v>46159</v>
      </c>
    </row>
    <row r="153" spans="1:16" ht="255" x14ac:dyDescent="0.2">
      <c r="A153" s="3" t="s">
        <v>22</v>
      </c>
      <c r="B153" s="4" t="s">
        <v>23</v>
      </c>
      <c r="C153" s="4" t="s">
        <v>681</v>
      </c>
      <c r="D153" s="4" t="s">
        <v>983</v>
      </c>
      <c r="E153" s="4" t="s">
        <v>261</v>
      </c>
      <c r="F153" s="5">
        <v>28</v>
      </c>
      <c r="G153" s="6">
        <v>1489.48</v>
      </c>
      <c r="H153" s="12">
        <f>G153*0.1</f>
        <v>148.94800000000001</v>
      </c>
      <c r="I153" s="13">
        <f>G153*0.15</f>
        <v>223.422</v>
      </c>
      <c r="J153" s="13">
        <f t="shared" si="18"/>
        <v>1861.8500000000001</v>
      </c>
      <c r="K153" s="13">
        <f t="shared" si="19"/>
        <v>2048.0350000000003</v>
      </c>
      <c r="L153" s="7"/>
      <c r="M153" s="4" t="s">
        <v>1274</v>
      </c>
      <c r="N153" s="7" t="s">
        <v>1607</v>
      </c>
      <c r="O153" s="8" t="s">
        <v>206</v>
      </c>
      <c r="P153" s="10">
        <v>46159</v>
      </c>
    </row>
    <row r="154" spans="1:16" ht="255" x14ac:dyDescent="0.2">
      <c r="A154" s="3" t="s">
        <v>22</v>
      </c>
      <c r="B154" s="4" t="s">
        <v>23</v>
      </c>
      <c r="C154" s="4" t="s">
        <v>688</v>
      </c>
      <c r="D154" s="4" t="s">
        <v>983</v>
      </c>
      <c r="E154" s="4" t="s">
        <v>261</v>
      </c>
      <c r="F154" s="5">
        <v>1</v>
      </c>
      <c r="G154" s="6">
        <v>32.56</v>
      </c>
      <c r="H154" s="12">
        <f>G154*0.17</f>
        <v>5.5352000000000006</v>
      </c>
      <c r="I154" s="13">
        <f>G154*0.3</f>
        <v>9.7680000000000007</v>
      </c>
      <c r="J154" s="13">
        <f t="shared" si="18"/>
        <v>47.863200000000006</v>
      </c>
      <c r="K154" s="13">
        <f t="shared" si="19"/>
        <v>52.64952000000001</v>
      </c>
      <c r="L154" s="7"/>
      <c r="M154" s="4" t="s">
        <v>1274</v>
      </c>
      <c r="N154" s="7" t="s">
        <v>1607</v>
      </c>
      <c r="O154" s="8" t="s">
        <v>144</v>
      </c>
      <c r="P154" s="10">
        <v>46159</v>
      </c>
    </row>
    <row r="155" spans="1:16" ht="255" x14ac:dyDescent="0.2">
      <c r="A155" s="3" t="s">
        <v>22</v>
      </c>
      <c r="B155" s="4" t="s">
        <v>23</v>
      </c>
      <c r="C155" s="4" t="s">
        <v>683</v>
      </c>
      <c r="D155" s="4" t="s">
        <v>983</v>
      </c>
      <c r="E155" s="4" t="s">
        <v>261</v>
      </c>
      <c r="F155" s="5">
        <v>28</v>
      </c>
      <c r="G155" s="6">
        <v>1327.83</v>
      </c>
      <c r="H155" s="12">
        <f t="shared" ref="H155:H163" si="20">G155*0.1</f>
        <v>132.78299999999999</v>
      </c>
      <c r="I155" s="13">
        <f t="shared" ref="I155:I163" si="21">G155*0.15</f>
        <v>199.17449999999999</v>
      </c>
      <c r="J155" s="13">
        <f t="shared" si="18"/>
        <v>1659.7874999999999</v>
      </c>
      <c r="K155" s="13">
        <f t="shared" si="19"/>
        <v>1825.7662500000001</v>
      </c>
      <c r="L155" s="7"/>
      <c r="M155" s="4" t="s">
        <v>1274</v>
      </c>
      <c r="N155" s="7" t="s">
        <v>1607</v>
      </c>
      <c r="O155" s="8" t="s">
        <v>204</v>
      </c>
      <c r="P155" s="10">
        <v>46159</v>
      </c>
    </row>
    <row r="156" spans="1:16" ht="120" x14ac:dyDescent="0.2">
      <c r="A156" s="3" t="s">
        <v>22</v>
      </c>
      <c r="B156" s="4" t="s">
        <v>23</v>
      </c>
      <c r="C156" s="4" t="s">
        <v>1142</v>
      </c>
      <c r="D156" s="4" t="s">
        <v>304</v>
      </c>
      <c r="E156" s="4" t="s">
        <v>261</v>
      </c>
      <c r="F156" s="5">
        <v>20</v>
      </c>
      <c r="G156" s="6">
        <v>1185.56</v>
      </c>
      <c r="H156" s="12">
        <f t="shared" si="20"/>
        <v>118.556</v>
      </c>
      <c r="I156" s="13">
        <f t="shared" si="21"/>
        <v>177.83399999999997</v>
      </c>
      <c r="J156" s="13">
        <f t="shared" si="18"/>
        <v>1481.95</v>
      </c>
      <c r="K156" s="13">
        <f t="shared" si="19"/>
        <v>1630.1450000000002</v>
      </c>
      <c r="L156" s="7"/>
      <c r="M156" s="4" t="s">
        <v>1141</v>
      </c>
      <c r="N156" s="7" t="s">
        <v>1607</v>
      </c>
      <c r="O156" s="8" t="s">
        <v>1143</v>
      </c>
      <c r="P156" s="10">
        <v>46159</v>
      </c>
    </row>
    <row r="157" spans="1:16" ht="255" x14ac:dyDescent="0.2">
      <c r="A157" s="3" t="s">
        <v>22</v>
      </c>
      <c r="B157" s="4" t="s">
        <v>23</v>
      </c>
      <c r="C157" s="4" t="s">
        <v>785</v>
      </c>
      <c r="D157" s="4" t="s">
        <v>983</v>
      </c>
      <c r="E157" s="4" t="s">
        <v>261</v>
      </c>
      <c r="F157" s="5">
        <v>24</v>
      </c>
      <c r="G157" s="6">
        <v>1422.67</v>
      </c>
      <c r="H157" s="12">
        <f t="shared" si="20"/>
        <v>142.26700000000002</v>
      </c>
      <c r="I157" s="13">
        <f t="shared" si="21"/>
        <v>213.40049999999999</v>
      </c>
      <c r="J157" s="13">
        <f t="shared" si="18"/>
        <v>1778.3375000000001</v>
      </c>
      <c r="K157" s="13">
        <f t="shared" si="19"/>
        <v>1956.1712500000003</v>
      </c>
      <c r="L157" s="7"/>
      <c r="M157" s="4" t="s">
        <v>1274</v>
      </c>
      <c r="N157" s="7" t="s">
        <v>1607</v>
      </c>
      <c r="O157" s="8" t="s">
        <v>786</v>
      </c>
      <c r="P157" s="10">
        <v>46159</v>
      </c>
    </row>
    <row r="158" spans="1:16" ht="255" x14ac:dyDescent="0.2">
      <c r="A158" s="3" t="s">
        <v>22</v>
      </c>
      <c r="B158" s="4" t="s">
        <v>23</v>
      </c>
      <c r="C158" s="4" t="s">
        <v>787</v>
      </c>
      <c r="D158" s="4" t="s">
        <v>983</v>
      </c>
      <c r="E158" s="4" t="s">
        <v>261</v>
      </c>
      <c r="F158" s="5">
        <v>24</v>
      </c>
      <c r="G158" s="6">
        <v>1422.67</v>
      </c>
      <c r="H158" s="12">
        <f t="shared" si="20"/>
        <v>142.26700000000002</v>
      </c>
      <c r="I158" s="13">
        <f t="shared" si="21"/>
        <v>213.40049999999999</v>
      </c>
      <c r="J158" s="13">
        <f t="shared" si="18"/>
        <v>1778.3375000000001</v>
      </c>
      <c r="K158" s="13">
        <f t="shared" si="19"/>
        <v>1956.1712500000003</v>
      </c>
      <c r="L158" s="7"/>
      <c r="M158" s="4" t="s">
        <v>1274</v>
      </c>
      <c r="N158" s="7" t="s">
        <v>1607</v>
      </c>
      <c r="O158" s="8" t="s">
        <v>788</v>
      </c>
      <c r="P158" s="10">
        <v>46159</v>
      </c>
    </row>
    <row r="159" spans="1:16" ht="255" x14ac:dyDescent="0.2">
      <c r="A159" s="3" t="s">
        <v>22</v>
      </c>
      <c r="B159" s="4" t="s">
        <v>23</v>
      </c>
      <c r="C159" s="4" t="s">
        <v>789</v>
      </c>
      <c r="D159" s="4" t="s">
        <v>983</v>
      </c>
      <c r="E159" s="4" t="s">
        <v>261</v>
      </c>
      <c r="F159" s="5">
        <v>28</v>
      </c>
      <c r="G159" s="6">
        <v>1659.78</v>
      </c>
      <c r="H159" s="12">
        <f t="shared" si="20"/>
        <v>165.97800000000001</v>
      </c>
      <c r="I159" s="13">
        <f t="shared" si="21"/>
        <v>248.96699999999998</v>
      </c>
      <c r="J159" s="13">
        <f t="shared" si="18"/>
        <v>2074.7249999999999</v>
      </c>
      <c r="K159" s="13">
        <f t="shared" si="19"/>
        <v>2282.1975000000002</v>
      </c>
      <c r="L159" s="7"/>
      <c r="M159" s="4" t="s">
        <v>1274</v>
      </c>
      <c r="N159" s="7" t="s">
        <v>1607</v>
      </c>
      <c r="O159" s="8" t="s">
        <v>790</v>
      </c>
      <c r="P159" s="10">
        <v>46159</v>
      </c>
    </row>
    <row r="160" spans="1:16" ht="255" x14ac:dyDescent="0.2">
      <c r="A160" s="3" t="s">
        <v>22</v>
      </c>
      <c r="B160" s="4" t="s">
        <v>23</v>
      </c>
      <c r="C160" s="4" t="s">
        <v>791</v>
      </c>
      <c r="D160" s="4" t="s">
        <v>983</v>
      </c>
      <c r="E160" s="4" t="s">
        <v>261</v>
      </c>
      <c r="F160" s="5">
        <v>28</v>
      </c>
      <c r="G160" s="6">
        <v>1659.78</v>
      </c>
      <c r="H160" s="12">
        <f t="shared" si="20"/>
        <v>165.97800000000001</v>
      </c>
      <c r="I160" s="13">
        <f t="shared" si="21"/>
        <v>248.96699999999998</v>
      </c>
      <c r="J160" s="13">
        <f t="shared" si="18"/>
        <v>2074.7249999999999</v>
      </c>
      <c r="K160" s="13">
        <f t="shared" si="19"/>
        <v>2282.1975000000002</v>
      </c>
      <c r="L160" s="7"/>
      <c r="M160" s="4" t="s">
        <v>1274</v>
      </c>
      <c r="N160" s="7" t="s">
        <v>1607</v>
      </c>
      <c r="O160" s="8" t="s">
        <v>792</v>
      </c>
      <c r="P160" s="10">
        <v>46159</v>
      </c>
    </row>
    <row r="161" spans="1:16" ht="255" x14ac:dyDescent="0.2">
      <c r="A161" s="3" t="s">
        <v>22</v>
      </c>
      <c r="B161" s="4" t="s">
        <v>23</v>
      </c>
      <c r="C161" s="4" t="s">
        <v>793</v>
      </c>
      <c r="D161" s="4" t="s">
        <v>983</v>
      </c>
      <c r="E161" s="4" t="s">
        <v>261</v>
      </c>
      <c r="F161" s="5">
        <v>34</v>
      </c>
      <c r="G161" s="6">
        <v>2260.81</v>
      </c>
      <c r="H161" s="12">
        <f t="shared" si="20"/>
        <v>226.08100000000002</v>
      </c>
      <c r="I161" s="13">
        <f t="shared" si="21"/>
        <v>339.12149999999997</v>
      </c>
      <c r="J161" s="13">
        <f t="shared" si="18"/>
        <v>2826.0124999999998</v>
      </c>
      <c r="K161" s="13">
        <f t="shared" si="19"/>
        <v>3108.61375</v>
      </c>
      <c r="L161" s="7"/>
      <c r="M161" s="4" t="s">
        <v>1274</v>
      </c>
      <c r="N161" s="7" t="s">
        <v>1607</v>
      </c>
      <c r="O161" s="8" t="s">
        <v>794</v>
      </c>
      <c r="P161" s="10">
        <v>46159</v>
      </c>
    </row>
    <row r="162" spans="1:16" ht="255" x14ac:dyDescent="0.2">
      <c r="A162" s="3" t="s">
        <v>22</v>
      </c>
      <c r="B162" s="4" t="s">
        <v>23</v>
      </c>
      <c r="C162" s="4" t="s">
        <v>795</v>
      </c>
      <c r="D162" s="4" t="s">
        <v>983</v>
      </c>
      <c r="E162" s="4" t="s">
        <v>261</v>
      </c>
      <c r="F162" s="5">
        <v>36</v>
      </c>
      <c r="G162" s="6">
        <v>2134.0100000000002</v>
      </c>
      <c r="H162" s="12">
        <f t="shared" si="20"/>
        <v>213.40100000000004</v>
      </c>
      <c r="I162" s="13">
        <f t="shared" si="21"/>
        <v>320.10150000000004</v>
      </c>
      <c r="J162" s="13">
        <f t="shared" si="18"/>
        <v>2667.5125000000003</v>
      </c>
      <c r="K162" s="13">
        <f t="shared" si="19"/>
        <v>2934.2637500000005</v>
      </c>
      <c r="L162" s="7"/>
      <c r="M162" s="4" t="s">
        <v>1274</v>
      </c>
      <c r="N162" s="7" t="s">
        <v>1607</v>
      </c>
      <c r="O162" s="8" t="s">
        <v>796</v>
      </c>
      <c r="P162" s="10">
        <v>46159</v>
      </c>
    </row>
    <row r="163" spans="1:16" ht="255" x14ac:dyDescent="0.2">
      <c r="A163" s="3" t="s">
        <v>22</v>
      </c>
      <c r="B163" s="4" t="s">
        <v>23</v>
      </c>
      <c r="C163" s="4" t="s">
        <v>797</v>
      </c>
      <c r="D163" s="4" t="s">
        <v>983</v>
      </c>
      <c r="E163" s="4" t="s">
        <v>261</v>
      </c>
      <c r="F163" s="5">
        <v>36</v>
      </c>
      <c r="G163" s="6">
        <v>2134.0100000000002</v>
      </c>
      <c r="H163" s="12">
        <f t="shared" si="20"/>
        <v>213.40100000000004</v>
      </c>
      <c r="I163" s="13">
        <f t="shared" si="21"/>
        <v>320.10150000000004</v>
      </c>
      <c r="J163" s="13">
        <f t="shared" si="18"/>
        <v>2667.5125000000003</v>
      </c>
      <c r="K163" s="13">
        <f t="shared" si="19"/>
        <v>2934.2637500000005</v>
      </c>
      <c r="L163" s="7"/>
      <c r="M163" s="4" t="s">
        <v>1274</v>
      </c>
      <c r="N163" s="7" t="s">
        <v>1607</v>
      </c>
      <c r="O163" s="8" t="s">
        <v>798</v>
      </c>
      <c r="P163" s="10">
        <v>46159</v>
      </c>
    </row>
    <row r="164" spans="1:16" ht="255" x14ac:dyDescent="0.2">
      <c r="A164" s="3" t="s">
        <v>22</v>
      </c>
      <c r="B164" s="4" t="s">
        <v>23</v>
      </c>
      <c r="C164" s="4" t="s">
        <v>707</v>
      </c>
      <c r="D164" s="4" t="s">
        <v>983</v>
      </c>
      <c r="E164" s="4" t="s">
        <v>261</v>
      </c>
      <c r="F164" s="5">
        <v>1</v>
      </c>
      <c r="G164" s="6">
        <v>75.069999999999993</v>
      </c>
      <c r="H164" s="12">
        <f>G164*0.17</f>
        <v>12.761899999999999</v>
      </c>
      <c r="I164" s="13">
        <f>G164*0.3</f>
        <v>22.520999999999997</v>
      </c>
      <c r="J164" s="13">
        <f t="shared" si="18"/>
        <v>110.35289999999999</v>
      </c>
      <c r="K164" s="13">
        <f t="shared" si="19"/>
        <v>121.38818999999999</v>
      </c>
      <c r="L164" s="7"/>
      <c r="M164" s="4" t="s">
        <v>1274</v>
      </c>
      <c r="N164" s="7" t="s">
        <v>1607</v>
      </c>
      <c r="O164" s="8" t="s">
        <v>164</v>
      </c>
      <c r="P164" s="10">
        <v>46159</v>
      </c>
    </row>
    <row r="165" spans="1:16" ht="255" x14ac:dyDescent="0.2">
      <c r="A165" s="3" t="s">
        <v>22</v>
      </c>
      <c r="B165" s="4" t="s">
        <v>23</v>
      </c>
      <c r="C165" s="4" t="s">
        <v>706</v>
      </c>
      <c r="D165" s="4" t="s">
        <v>983</v>
      </c>
      <c r="E165" s="4" t="s">
        <v>261</v>
      </c>
      <c r="F165" s="5">
        <v>1</v>
      </c>
      <c r="G165" s="6">
        <v>75.069999999999993</v>
      </c>
      <c r="H165" s="12">
        <f>G165*0.17</f>
        <v>12.761899999999999</v>
      </c>
      <c r="I165" s="13">
        <f>G165*0.3</f>
        <v>22.520999999999997</v>
      </c>
      <c r="J165" s="13">
        <f t="shared" si="18"/>
        <v>110.35289999999999</v>
      </c>
      <c r="K165" s="13">
        <f t="shared" si="19"/>
        <v>121.38818999999999</v>
      </c>
      <c r="L165" s="7"/>
      <c r="M165" s="4" t="s">
        <v>1274</v>
      </c>
      <c r="N165" s="7" t="s">
        <v>1607</v>
      </c>
      <c r="O165" s="8" t="s">
        <v>165</v>
      </c>
      <c r="P165" s="10">
        <v>46159</v>
      </c>
    </row>
    <row r="166" spans="1:16" ht="255" x14ac:dyDescent="0.2">
      <c r="A166" s="3" t="s">
        <v>22</v>
      </c>
      <c r="B166" s="4" t="s">
        <v>23</v>
      </c>
      <c r="C166" s="4" t="s">
        <v>1155</v>
      </c>
      <c r="D166" s="4" t="s">
        <v>983</v>
      </c>
      <c r="E166" s="4" t="s">
        <v>261</v>
      </c>
      <c r="F166" s="5">
        <v>28</v>
      </c>
      <c r="G166" s="6">
        <v>1778.12</v>
      </c>
      <c r="H166" s="12">
        <f>G166*0.1</f>
        <v>177.81200000000001</v>
      </c>
      <c r="I166" s="13">
        <f>G166*0.15</f>
        <v>266.71799999999996</v>
      </c>
      <c r="J166" s="13">
        <f t="shared" si="18"/>
        <v>2222.6499999999996</v>
      </c>
      <c r="K166" s="13">
        <f t="shared" si="19"/>
        <v>2444.915</v>
      </c>
      <c r="L166" s="7"/>
      <c r="M166" s="4" t="s">
        <v>1274</v>
      </c>
      <c r="N166" s="7" t="s">
        <v>1607</v>
      </c>
      <c r="O166" s="8" t="s">
        <v>1156</v>
      </c>
      <c r="P166" s="10">
        <v>46159</v>
      </c>
    </row>
    <row r="167" spans="1:16" ht="255" x14ac:dyDescent="0.2">
      <c r="A167" s="3" t="s">
        <v>22</v>
      </c>
      <c r="B167" s="4" t="s">
        <v>23</v>
      </c>
      <c r="C167" s="4" t="s">
        <v>1157</v>
      </c>
      <c r="D167" s="4" t="s">
        <v>983</v>
      </c>
      <c r="E167" s="4" t="s">
        <v>261</v>
      </c>
      <c r="F167" s="5">
        <v>28</v>
      </c>
      <c r="G167" s="6">
        <v>1778.12</v>
      </c>
      <c r="H167" s="12">
        <f>G167*0.1</f>
        <v>177.81200000000001</v>
      </c>
      <c r="I167" s="13">
        <f>G167*0.15</f>
        <v>266.71799999999996</v>
      </c>
      <c r="J167" s="13">
        <f t="shared" si="18"/>
        <v>2222.6499999999996</v>
      </c>
      <c r="K167" s="13">
        <f t="shared" si="19"/>
        <v>2444.915</v>
      </c>
      <c r="L167" s="7"/>
      <c r="M167" s="4" t="s">
        <v>1274</v>
      </c>
      <c r="N167" s="7" t="s">
        <v>1607</v>
      </c>
      <c r="O167" s="8" t="s">
        <v>1158</v>
      </c>
      <c r="P167" s="10">
        <v>46159</v>
      </c>
    </row>
    <row r="168" spans="1:16" ht="255" x14ac:dyDescent="0.2">
      <c r="A168" s="3" t="s">
        <v>22</v>
      </c>
      <c r="B168" s="4" t="s">
        <v>23</v>
      </c>
      <c r="C168" s="4" t="s">
        <v>1159</v>
      </c>
      <c r="D168" s="4" t="s">
        <v>983</v>
      </c>
      <c r="E168" s="4" t="s">
        <v>261</v>
      </c>
      <c r="F168" s="5">
        <v>24</v>
      </c>
      <c r="G168" s="6">
        <v>1778.12</v>
      </c>
      <c r="H168" s="12">
        <f>G168*0.1</f>
        <v>177.81200000000001</v>
      </c>
      <c r="I168" s="13">
        <f>G168*0.15</f>
        <v>266.71799999999996</v>
      </c>
      <c r="J168" s="13">
        <f t="shared" si="18"/>
        <v>2222.6499999999996</v>
      </c>
      <c r="K168" s="13">
        <f t="shared" si="19"/>
        <v>2444.915</v>
      </c>
      <c r="L168" s="7"/>
      <c r="M168" s="4" t="s">
        <v>1274</v>
      </c>
      <c r="N168" s="7" t="s">
        <v>1607</v>
      </c>
      <c r="O168" s="8" t="s">
        <v>1160</v>
      </c>
      <c r="P168" s="10">
        <v>46159</v>
      </c>
    </row>
    <row r="169" spans="1:16" ht="255" x14ac:dyDescent="0.2">
      <c r="A169" s="3" t="s">
        <v>22</v>
      </c>
      <c r="B169" s="4" t="s">
        <v>23</v>
      </c>
      <c r="C169" s="4" t="s">
        <v>1161</v>
      </c>
      <c r="D169" s="4" t="s">
        <v>983</v>
      </c>
      <c r="E169" s="4" t="s">
        <v>261</v>
      </c>
      <c r="F169" s="5">
        <v>24</v>
      </c>
      <c r="G169" s="6">
        <v>1778.12</v>
      </c>
      <c r="H169" s="12">
        <f>G169*0.1</f>
        <v>177.81200000000001</v>
      </c>
      <c r="I169" s="13">
        <f>G169*0.15</f>
        <v>266.71799999999996</v>
      </c>
      <c r="J169" s="13">
        <f t="shared" si="18"/>
        <v>2222.6499999999996</v>
      </c>
      <c r="K169" s="13">
        <f t="shared" si="19"/>
        <v>2444.915</v>
      </c>
      <c r="L169" s="7"/>
      <c r="M169" s="4" t="s">
        <v>1274</v>
      </c>
      <c r="N169" s="7" t="s">
        <v>1607</v>
      </c>
      <c r="O169" s="8" t="s">
        <v>1162</v>
      </c>
      <c r="P169" s="10">
        <v>46159</v>
      </c>
    </row>
    <row r="170" spans="1:16" ht="255" x14ac:dyDescent="0.2">
      <c r="A170" s="3" t="s">
        <v>22</v>
      </c>
      <c r="B170" s="4" t="s">
        <v>23</v>
      </c>
      <c r="C170" s="4" t="s">
        <v>799</v>
      </c>
      <c r="D170" s="4" t="s">
        <v>983</v>
      </c>
      <c r="E170" s="4" t="s">
        <v>261</v>
      </c>
      <c r="F170" s="5">
        <v>22</v>
      </c>
      <c r="G170" s="6">
        <v>2100.64</v>
      </c>
      <c r="H170" s="12">
        <f>G170*0.1</f>
        <v>210.06399999999999</v>
      </c>
      <c r="I170" s="13">
        <f>G170*0.15</f>
        <v>315.09599999999995</v>
      </c>
      <c r="J170" s="13">
        <f t="shared" si="18"/>
        <v>2625.7999999999997</v>
      </c>
      <c r="K170" s="13">
        <f t="shared" si="19"/>
        <v>2888.38</v>
      </c>
      <c r="L170" s="7"/>
      <c r="M170" s="4" t="s">
        <v>1274</v>
      </c>
      <c r="N170" s="7" t="s">
        <v>1607</v>
      </c>
      <c r="O170" s="8" t="s">
        <v>800</v>
      </c>
      <c r="P170" s="10">
        <v>46159</v>
      </c>
    </row>
    <row r="171" spans="1:16" ht="255" x14ac:dyDescent="0.2">
      <c r="A171" s="3" t="s">
        <v>22</v>
      </c>
      <c r="B171" s="4" t="s">
        <v>23</v>
      </c>
      <c r="C171" s="4" t="s">
        <v>687</v>
      </c>
      <c r="D171" s="4" t="s">
        <v>983</v>
      </c>
      <c r="E171" s="4" t="s">
        <v>261</v>
      </c>
      <c r="F171" s="5">
        <v>1</v>
      </c>
      <c r="G171" s="6">
        <v>95.48</v>
      </c>
      <c r="H171" s="12">
        <f>G171*0.17</f>
        <v>16.2316</v>
      </c>
      <c r="I171" s="13">
        <f>G171*0.3</f>
        <v>28.644000000000002</v>
      </c>
      <c r="J171" s="13">
        <f t="shared" si="18"/>
        <v>140.35560000000001</v>
      </c>
      <c r="K171" s="13">
        <f t="shared" si="19"/>
        <v>154.39116000000001</v>
      </c>
      <c r="L171" s="7"/>
      <c r="M171" s="4" t="s">
        <v>1274</v>
      </c>
      <c r="N171" s="7" t="s">
        <v>1607</v>
      </c>
      <c r="O171" s="8" t="s">
        <v>145</v>
      </c>
      <c r="P171" s="10">
        <v>46159</v>
      </c>
    </row>
    <row r="172" spans="1:16" ht="255" x14ac:dyDescent="0.2">
      <c r="A172" s="3" t="s">
        <v>22</v>
      </c>
      <c r="B172" s="4" t="s">
        <v>23</v>
      </c>
      <c r="C172" s="4" t="s">
        <v>680</v>
      </c>
      <c r="D172" s="4" t="s">
        <v>983</v>
      </c>
      <c r="E172" s="4" t="s">
        <v>261</v>
      </c>
      <c r="F172" s="5">
        <v>16</v>
      </c>
      <c r="G172" s="6">
        <v>1527.74</v>
      </c>
      <c r="H172" s="12">
        <f>G172*0.1</f>
        <v>152.774</v>
      </c>
      <c r="I172" s="13">
        <f>G172*0.15</f>
        <v>229.161</v>
      </c>
      <c r="J172" s="13">
        <f t="shared" si="18"/>
        <v>1909.6750000000002</v>
      </c>
      <c r="K172" s="13">
        <f t="shared" si="19"/>
        <v>2100.6425000000004</v>
      </c>
      <c r="L172" s="7"/>
      <c r="M172" s="4" t="s">
        <v>1274</v>
      </c>
      <c r="N172" s="7" t="s">
        <v>1607</v>
      </c>
      <c r="O172" s="8" t="s">
        <v>528</v>
      </c>
      <c r="P172" s="10">
        <v>46159</v>
      </c>
    </row>
    <row r="173" spans="1:16" ht="255" x14ac:dyDescent="0.2">
      <c r="A173" s="3" t="s">
        <v>22</v>
      </c>
      <c r="B173" s="4" t="s">
        <v>23</v>
      </c>
      <c r="C173" s="4" t="s">
        <v>686</v>
      </c>
      <c r="D173" s="4" t="s">
        <v>983</v>
      </c>
      <c r="E173" s="4" t="s">
        <v>261</v>
      </c>
      <c r="F173" s="5">
        <v>1</v>
      </c>
      <c r="G173" s="6">
        <v>84.67</v>
      </c>
      <c r="H173" s="12">
        <f>G173*0.17</f>
        <v>14.393900000000002</v>
      </c>
      <c r="I173" s="13">
        <f>G173*0.3</f>
        <v>25.401</v>
      </c>
      <c r="J173" s="13">
        <f t="shared" si="18"/>
        <v>124.4649</v>
      </c>
      <c r="K173" s="13">
        <f t="shared" si="19"/>
        <v>136.91139000000001</v>
      </c>
      <c r="L173" s="7"/>
      <c r="M173" s="4" t="s">
        <v>1274</v>
      </c>
      <c r="N173" s="7" t="s">
        <v>1607</v>
      </c>
      <c r="O173" s="8" t="s">
        <v>146</v>
      </c>
      <c r="P173" s="10">
        <v>46159</v>
      </c>
    </row>
    <row r="174" spans="1:16" ht="255" x14ac:dyDescent="0.2">
      <c r="A174" s="3" t="s">
        <v>22</v>
      </c>
      <c r="B174" s="4" t="s">
        <v>23</v>
      </c>
      <c r="C174" s="4" t="s">
        <v>682</v>
      </c>
      <c r="D174" s="4" t="s">
        <v>983</v>
      </c>
      <c r="E174" s="4" t="s">
        <v>261</v>
      </c>
      <c r="F174" s="5">
        <v>16</v>
      </c>
      <c r="G174" s="6">
        <v>1354.76</v>
      </c>
      <c r="H174" s="12">
        <f t="shared" ref="H174:H186" si="22">G174*0.1</f>
        <v>135.476</v>
      </c>
      <c r="I174" s="13">
        <f t="shared" ref="I174:I186" si="23">G174*0.15</f>
        <v>203.214</v>
      </c>
      <c r="J174" s="13">
        <f t="shared" si="18"/>
        <v>1693.4499999999998</v>
      </c>
      <c r="K174" s="13">
        <f t="shared" si="19"/>
        <v>1862.7949999999998</v>
      </c>
      <c r="L174" s="7"/>
      <c r="M174" s="4" t="s">
        <v>1274</v>
      </c>
      <c r="N174" s="7" t="s">
        <v>1607</v>
      </c>
      <c r="O174" s="8" t="s">
        <v>205</v>
      </c>
      <c r="P174" s="10">
        <v>46159</v>
      </c>
    </row>
    <row r="175" spans="1:16" ht="255" x14ac:dyDescent="0.2">
      <c r="A175" s="3" t="s">
        <v>22</v>
      </c>
      <c r="B175" s="4" t="s">
        <v>23</v>
      </c>
      <c r="C175" s="4" t="s">
        <v>1163</v>
      </c>
      <c r="D175" s="4" t="s">
        <v>983</v>
      </c>
      <c r="E175" s="4" t="s">
        <v>261</v>
      </c>
      <c r="F175" s="5">
        <v>22</v>
      </c>
      <c r="G175" s="6">
        <v>2095.65</v>
      </c>
      <c r="H175" s="12">
        <f t="shared" si="22"/>
        <v>209.56500000000003</v>
      </c>
      <c r="I175" s="13">
        <f t="shared" si="23"/>
        <v>314.34750000000003</v>
      </c>
      <c r="J175" s="13">
        <f t="shared" si="18"/>
        <v>2619.5625</v>
      </c>
      <c r="K175" s="13">
        <f t="shared" si="19"/>
        <v>2881.5187500000002</v>
      </c>
      <c r="L175" s="7"/>
      <c r="M175" s="4" t="s">
        <v>1274</v>
      </c>
      <c r="N175" s="7" t="s">
        <v>1607</v>
      </c>
      <c r="O175" s="8" t="s">
        <v>1164</v>
      </c>
      <c r="P175" s="10">
        <v>46159</v>
      </c>
    </row>
    <row r="176" spans="1:16" ht="255" x14ac:dyDescent="0.2">
      <c r="A176" s="3" t="s">
        <v>22</v>
      </c>
      <c r="B176" s="4" t="s">
        <v>23</v>
      </c>
      <c r="C176" s="4" t="s">
        <v>1165</v>
      </c>
      <c r="D176" s="4" t="s">
        <v>983</v>
      </c>
      <c r="E176" s="4" t="s">
        <v>261</v>
      </c>
      <c r="F176" s="5">
        <v>22</v>
      </c>
      <c r="G176" s="6">
        <v>2095.65</v>
      </c>
      <c r="H176" s="12">
        <f t="shared" si="22"/>
        <v>209.56500000000003</v>
      </c>
      <c r="I176" s="13">
        <f t="shared" si="23"/>
        <v>314.34750000000003</v>
      </c>
      <c r="J176" s="13">
        <f t="shared" si="18"/>
        <v>2619.5625</v>
      </c>
      <c r="K176" s="13">
        <f t="shared" si="19"/>
        <v>2881.5187500000002</v>
      </c>
      <c r="L176" s="7"/>
      <c r="M176" s="4" t="s">
        <v>1274</v>
      </c>
      <c r="N176" s="7" t="s">
        <v>1607</v>
      </c>
      <c r="O176" s="8" t="s">
        <v>1166</v>
      </c>
      <c r="P176" s="10">
        <v>46159</v>
      </c>
    </row>
    <row r="177" spans="1:16" ht="255" x14ac:dyDescent="0.2">
      <c r="A177" s="3" t="s">
        <v>22</v>
      </c>
      <c r="B177" s="4" t="s">
        <v>23</v>
      </c>
      <c r="C177" s="4" t="s">
        <v>765</v>
      </c>
      <c r="D177" s="4" t="s">
        <v>983</v>
      </c>
      <c r="E177" s="4" t="s">
        <v>261</v>
      </c>
      <c r="F177" s="5">
        <v>48</v>
      </c>
      <c r="G177" s="6">
        <v>1056</v>
      </c>
      <c r="H177" s="12">
        <f t="shared" si="22"/>
        <v>105.60000000000001</v>
      </c>
      <c r="I177" s="13">
        <f t="shared" si="23"/>
        <v>158.4</v>
      </c>
      <c r="J177" s="13">
        <f t="shared" si="18"/>
        <v>1320</v>
      </c>
      <c r="K177" s="13">
        <f t="shared" si="19"/>
        <v>1452.0000000000002</v>
      </c>
      <c r="L177" s="7"/>
      <c r="M177" s="4" t="s">
        <v>1274</v>
      </c>
      <c r="N177" s="7" t="s">
        <v>1607</v>
      </c>
      <c r="O177" s="8" t="s">
        <v>766</v>
      </c>
      <c r="P177" s="10">
        <v>46159</v>
      </c>
    </row>
    <row r="178" spans="1:16" ht="255" x14ac:dyDescent="0.2">
      <c r="A178" s="3" t="s">
        <v>22</v>
      </c>
      <c r="B178" s="4" t="s">
        <v>23</v>
      </c>
      <c r="C178" s="4" t="s">
        <v>767</v>
      </c>
      <c r="D178" s="4" t="s">
        <v>983</v>
      </c>
      <c r="E178" s="4" t="s">
        <v>261</v>
      </c>
      <c r="F178" s="5">
        <v>50</v>
      </c>
      <c r="G178" s="6">
        <v>787.75</v>
      </c>
      <c r="H178" s="12">
        <f t="shared" si="22"/>
        <v>78.775000000000006</v>
      </c>
      <c r="I178" s="13">
        <f t="shared" si="23"/>
        <v>118.16249999999999</v>
      </c>
      <c r="J178" s="13">
        <f t="shared" si="18"/>
        <v>984.6875</v>
      </c>
      <c r="K178" s="13">
        <f t="shared" si="19"/>
        <v>1083.15625</v>
      </c>
      <c r="L178" s="7"/>
      <c r="M178" s="4" t="s">
        <v>1274</v>
      </c>
      <c r="N178" s="7" t="s">
        <v>1607</v>
      </c>
      <c r="O178" s="8" t="s">
        <v>768</v>
      </c>
      <c r="P178" s="10">
        <v>46159</v>
      </c>
    </row>
    <row r="179" spans="1:16" ht="255" x14ac:dyDescent="0.2">
      <c r="A179" s="3" t="s">
        <v>22</v>
      </c>
      <c r="B179" s="4" t="s">
        <v>23</v>
      </c>
      <c r="C179" s="4" t="s">
        <v>769</v>
      </c>
      <c r="D179" s="4" t="s">
        <v>983</v>
      </c>
      <c r="E179" s="4" t="s">
        <v>261</v>
      </c>
      <c r="F179" s="5">
        <v>50</v>
      </c>
      <c r="G179" s="6">
        <v>787.75</v>
      </c>
      <c r="H179" s="12">
        <f t="shared" si="22"/>
        <v>78.775000000000006</v>
      </c>
      <c r="I179" s="13">
        <f t="shared" si="23"/>
        <v>118.16249999999999</v>
      </c>
      <c r="J179" s="13">
        <f t="shared" si="18"/>
        <v>984.6875</v>
      </c>
      <c r="K179" s="13">
        <f t="shared" si="19"/>
        <v>1083.15625</v>
      </c>
      <c r="L179" s="7"/>
      <c r="M179" s="4" t="s">
        <v>1274</v>
      </c>
      <c r="N179" s="7" t="s">
        <v>1607</v>
      </c>
      <c r="O179" s="8" t="s">
        <v>770</v>
      </c>
      <c r="P179" s="10">
        <v>46159</v>
      </c>
    </row>
    <row r="180" spans="1:16" ht="255" x14ac:dyDescent="0.2">
      <c r="A180" s="3" t="s">
        <v>22</v>
      </c>
      <c r="B180" s="4" t="s">
        <v>23</v>
      </c>
      <c r="C180" s="4" t="s">
        <v>771</v>
      </c>
      <c r="D180" s="4" t="s">
        <v>983</v>
      </c>
      <c r="E180" s="4" t="s">
        <v>261</v>
      </c>
      <c r="F180" s="5">
        <v>90</v>
      </c>
      <c r="G180" s="6">
        <v>1980</v>
      </c>
      <c r="H180" s="12">
        <f t="shared" si="22"/>
        <v>198</v>
      </c>
      <c r="I180" s="13">
        <f t="shared" si="23"/>
        <v>297</v>
      </c>
      <c r="J180" s="13">
        <f t="shared" si="18"/>
        <v>2475</v>
      </c>
      <c r="K180" s="13">
        <f t="shared" si="19"/>
        <v>2722.5</v>
      </c>
      <c r="L180" s="7"/>
      <c r="M180" s="4" t="s">
        <v>1274</v>
      </c>
      <c r="N180" s="7" t="s">
        <v>1607</v>
      </c>
      <c r="O180" s="8" t="s">
        <v>772</v>
      </c>
      <c r="P180" s="10">
        <v>46159</v>
      </c>
    </row>
    <row r="181" spans="1:16" ht="120" x14ac:dyDescent="0.2">
      <c r="A181" s="3" t="s">
        <v>22</v>
      </c>
      <c r="B181" s="4" t="s">
        <v>23</v>
      </c>
      <c r="C181" s="4" t="s">
        <v>1144</v>
      </c>
      <c r="D181" s="4" t="s">
        <v>304</v>
      </c>
      <c r="E181" s="4" t="s">
        <v>261</v>
      </c>
      <c r="F181" s="5">
        <v>20</v>
      </c>
      <c r="G181" s="6">
        <v>1449.6</v>
      </c>
      <c r="H181" s="12">
        <f t="shared" si="22"/>
        <v>144.96</v>
      </c>
      <c r="I181" s="13">
        <f t="shared" si="23"/>
        <v>217.43999999999997</v>
      </c>
      <c r="J181" s="13">
        <f t="shared" si="18"/>
        <v>1812</v>
      </c>
      <c r="K181" s="13">
        <f t="shared" si="19"/>
        <v>1993.2000000000003</v>
      </c>
      <c r="L181" s="7"/>
      <c r="M181" s="4" t="s">
        <v>1141</v>
      </c>
      <c r="N181" s="7" t="s">
        <v>1607</v>
      </c>
      <c r="O181" s="8" t="s">
        <v>1145</v>
      </c>
      <c r="P181" s="10">
        <v>46159</v>
      </c>
    </row>
    <row r="182" spans="1:16" ht="255" x14ac:dyDescent="0.2">
      <c r="A182" s="3" t="s">
        <v>22</v>
      </c>
      <c r="B182" s="4" t="s">
        <v>23</v>
      </c>
      <c r="C182" s="4" t="s">
        <v>801</v>
      </c>
      <c r="D182" s="4" t="s">
        <v>983</v>
      </c>
      <c r="E182" s="4" t="s">
        <v>261</v>
      </c>
      <c r="F182" s="5">
        <v>12</v>
      </c>
      <c r="G182" s="6">
        <v>869.76</v>
      </c>
      <c r="H182" s="12">
        <f t="shared" si="22"/>
        <v>86.975999999999999</v>
      </c>
      <c r="I182" s="13">
        <f t="shared" si="23"/>
        <v>130.464</v>
      </c>
      <c r="J182" s="13">
        <f t="shared" si="18"/>
        <v>1087.2</v>
      </c>
      <c r="K182" s="13">
        <f t="shared" si="19"/>
        <v>1195.92</v>
      </c>
      <c r="L182" s="7"/>
      <c r="M182" s="4" t="s">
        <v>1274</v>
      </c>
      <c r="N182" s="7" t="s">
        <v>1607</v>
      </c>
      <c r="O182" s="8" t="s">
        <v>802</v>
      </c>
      <c r="P182" s="10">
        <v>46159</v>
      </c>
    </row>
    <row r="183" spans="1:16" ht="255" x14ac:dyDescent="0.2">
      <c r="A183" s="3" t="s">
        <v>22</v>
      </c>
      <c r="B183" s="4" t="s">
        <v>23</v>
      </c>
      <c r="C183" s="4" t="s">
        <v>803</v>
      </c>
      <c r="D183" s="4" t="s">
        <v>983</v>
      </c>
      <c r="E183" s="4" t="s">
        <v>261</v>
      </c>
      <c r="F183" s="5">
        <v>12</v>
      </c>
      <c r="G183" s="6">
        <v>869.76</v>
      </c>
      <c r="H183" s="12">
        <f t="shared" si="22"/>
        <v>86.975999999999999</v>
      </c>
      <c r="I183" s="13">
        <f t="shared" si="23"/>
        <v>130.464</v>
      </c>
      <c r="J183" s="13">
        <f t="shared" si="18"/>
        <v>1087.2</v>
      </c>
      <c r="K183" s="13">
        <f t="shared" si="19"/>
        <v>1195.92</v>
      </c>
      <c r="L183" s="7"/>
      <c r="M183" s="4" t="s">
        <v>1274</v>
      </c>
      <c r="N183" s="7" t="s">
        <v>1607</v>
      </c>
      <c r="O183" s="8" t="s">
        <v>804</v>
      </c>
      <c r="P183" s="10">
        <v>46159</v>
      </c>
    </row>
    <row r="184" spans="1:16" ht="255" x14ac:dyDescent="0.2">
      <c r="A184" s="3" t="s">
        <v>22</v>
      </c>
      <c r="B184" s="4" t="s">
        <v>23</v>
      </c>
      <c r="C184" s="4" t="s">
        <v>805</v>
      </c>
      <c r="D184" s="4" t="s">
        <v>983</v>
      </c>
      <c r="E184" s="4" t="s">
        <v>261</v>
      </c>
      <c r="F184" s="5">
        <v>18</v>
      </c>
      <c r="G184" s="6">
        <v>1304.6400000000001</v>
      </c>
      <c r="H184" s="12">
        <f t="shared" si="22"/>
        <v>130.46400000000003</v>
      </c>
      <c r="I184" s="13">
        <f t="shared" si="23"/>
        <v>195.696</v>
      </c>
      <c r="J184" s="13">
        <f t="shared" si="18"/>
        <v>1630.8</v>
      </c>
      <c r="K184" s="13">
        <f t="shared" si="19"/>
        <v>1793.88</v>
      </c>
      <c r="L184" s="7"/>
      <c r="M184" s="4" t="s">
        <v>1274</v>
      </c>
      <c r="N184" s="7" t="s">
        <v>1607</v>
      </c>
      <c r="O184" s="8" t="s">
        <v>806</v>
      </c>
      <c r="P184" s="10">
        <v>46159</v>
      </c>
    </row>
    <row r="185" spans="1:16" ht="255" x14ac:dyDescent="0.2">
      <c r="A185" s="3" t="s">
        <v>22</v>
      </c>
      <c r="B185" s="4" t="s">
        <v>23</v>
      </c>
      <c r="C185" s="4" t="s">
        <v>807</v>
      </c>
      <c r="D185" s="4" t="s">
        <v>983</v>
      </c>
      <c r="E185" s="4" t="s">
        <v>261</v>
      </c>
      <c r="F185" s="5">
        <v>18</v>
      </c>
      <c r="G185" s="6">
        <v>1304.6400000000001</v>
      </c>
      <c r="H185" s="12">
        <f t="shared" si="22"/>
        <v>130.46400000000003</v>
      </c>
      <c r="I185" s="13">
        <f t="shared" si="23"/>
        <v>195.696</v>
      </c>
      <c r="J185" s="13">
        <f t="shared" si="18"/>
        <v>1630.8</v>
      </c>
      <c r="K185" s="13">
        <f t="shared" si="19"/>
        <v>1793.88</v>
      </c>
      <c r="L185" s="7"/>
      <c r="M185" s="4" t="s">
        <v>1274</v>
      </c>
      <c r="N185" s="7" t="s">
        <v>1607</v>
      </c>
      <c r="O185" s="8" t="s">
        <v>808</v>
      </c>
      <c r="P185" s="10">
        <v>46159</v>
      </c>
    </row>
    <row r="186" spans="1:16" ht="255" x14ac:dyDescent="0.2">
      <c r="A186" s="3" t="s">
        <v>22</v>
      </c>
      <c r="B186" s="4" t="s">
        <v>23</v>
      </c>
      <c r="C186" s="4" t="s">
        <v>1306</v>
      </c>
      <c r="D186" s="4" t="s">
        <v>983</v>
      </c>
      <c r="E186" s="4" t="s">
        <v>261</v>
      </c>
      <c r="F186" s="5">
        <v>20</v>
      </c>
      <c r="G186" s="6">
        <v>1564.28</v>
      </c>
      <c r="H186" s="12">
        <f t="shared" si="22"/>
        <v>156.428</v>
      </c>
      <c r="I186" s="13">
        <f t="shared" si="23"/>
        <v>234.642</v>
      </c>
      <c r="J186" s="13">
        <f t="shared" si="18"/>
        <v>1955.3500000000001</v>
      </c>
      <c r="K186" s="13">
        <f t="shared" si="19"/>
        <v>2150.8850000000002</v>
      </c>
      <c r="L186" s="7"/>
      <c r="M186" s="4" t="s">
        <v>1274</v>
      </c>
      <c r="N186" s="7" t="s">
        <v>1607</v>
      </c>
      <c r="O186" s="8" t="s">
        <v>809</v>
      </c>
      <c r="P186" s="10">
        <v>46159</v>
      </c>
    </row>
    <row r="187" spans="1:16" ht="255" x14ac:dyDescent="0.2">
      <c r="A187" s="3" t="s">
        <v>22</v>
      </c>
      <c r="B187" s="4" t="s">
        <v>23</v>
      </c>
      <c r="C187" s="4" t="s">
        <v>705</v>
      </c>
      <c r="D187" s="4" t="s">
        <v>983</v>
      </c>
      <c r="E187" s="4" t="s">
        <v>261</v>
      </c>
      <c r="F187" s="5">
        <v>1</v>
      </c>
      <c r="G187" s="6">
        <v>78.209999999999994</v>
      </c>
      <c r="H187" s="12">
        <f>G187*0.17</f>
        <v>13.2957</v>
      </c>
      <c r="I187" s="13">
        <f>G187*0.3</f>
        <v>23.462999999999997</v>
      </c>
      <c r="J187" s="13">
        <f t="shared" si="18"/>
        <v>114.96869999999998</v>
      </c>
      <c r="K187" s="13">
        <f t="shared" si="19"/>
        <v>126.46557</v>
      </c>
      <c r="L187" s="7"/>
      <c r="M187" s="4" t="s">
        <v>1274</v>
      </c>
      <c r="N187" s="7" t="s">
        <v>1607</v>
      </c>
      <c r="O187" s="8" t="s">
        <v>166</v>
      </c>
      <c r="P187" s="10">
        <v>46159</v>
      </c>
    </row>
    <row r="188" spans="1:16" ht="255" x14ac:dyDescent="0.2">
      <c r="A188" s="3" t="s">
        <v>22</v>
      </c>
      <c r="B188" s="4" t="s">
        <v>23</v>
      </c>
      <c r="C188" s="4" t="s">
        <v>704</v>
      </c>
      <c r="D188" s="4" t="s">
        <v>983</v>
      </c>
      <c r="E188" s="4" t="s">
        <v>261</v>
      </c>
      <c r="F188" s="5">
        <v>1</v>
      </c>
      <c r="G188" s="6">
        <v>78.209999999999994</v>
      </c>
      <c r="H188" s="12">
        <f>G188*0.17</f>
        <v>13.2957</v>
      </c>
      <c r="I188" s="13">
        <f>G188*0.3</f>
        <v>23.462999999999997</v>
      </c>
      <c r="J188" s="13">
        <f t="shared" si="18"/>
        <v>114.96869999999998</v>
      </c>
      <c r="K188" s="13">
        <f t="shared" si="19"/>
        <v>126.46557</v>
      </c>
      <c r="L188" s="7"/>
      <c r="M188" s="4" t="s">
        <v>1274</v>
      </c>
      <c r="N188" s="7" t="s">
        <v>1607</v>
      </c>
      <c r="O188" s="8" t="s">
        <v>167</v>
      </c>
      <c r="P188" s="10">
        <v>46159</v>
      </c>
    </row>
    <row r="189" spans="1:16" ht="255" x14ac:dyDescent="0.2">
      <c r="A189" s="3" t="s">
        <v>22</v>
      </c>
      <c r="B189" s="4" t="s">
        <v>23</v>
      </c>
      <c r="C189" s="4" t="s">
        <v>699</v>
      </c>
      <c r="D189" s="4" t="s">
        <v>983</v>
      </c>
      <c r="E189" s="4" t="s">
        <v>261</v>
      </c>
      <c r="F189" s="5">
        <v>1</v>
      </c>
      <c r="G189" s="6">
        <v>72.48</v>
      </c>
      <c r="H189" s="12">
        <f>G189*0.17</f>
        <v>12.321600000000002</v>
      </c>
      <c r="I189" s="13">
        <f>G189*0.3</f>
        <v>21.744</v>
      </c>
      <c r="J189" s="13">
        <f t="shared" si="18"/>
        <v>106.54560000000001</v>
      </c>
      <c r="K189" s="13">
        <f t="shared" si="19"/>
        <v>117.20016000000001</v>
      </c>
      <c r="L189" s="7"/>
      <c r="M189" s="4" t="s">
        <v>1274</v>
      </c>
      <c r="N189" s="7" t="s">
        <v>1607</v>
      </c>
      <c r="O189" s="8" t="s">
        <v>95</v>
      </c>
      <c r="P189" s="10">
        <v>46159</v>
      </c>
    </row>
    <row r="190" spans="1:16" ht="255" x14ac:dyDescent="0.2">
      <c r="A190" s="3" t="s">
        <v>22</v>
      </c>
      <c r="B190" s="4" t="s">
        <v>23</v>
      </c>
      <c r="C190" s="4" t="s">
        <v>700</v>
      </c>
      <c r="D190" s="4" t="s">
        <v>983</v>
      </c>
      <c r="E190" s="4" t="s">
        <v>261</v>
      </c>
      <c r="F190" s="5">
        <v>1</v>
      </c>
      <c r="G190" s="6">
        <v>72.48</v>
      </c>
      <c r="H190" s="12">
        <f>G190*0.17</f>
        <v>12.321600000000002</v>
      </c>
      <c r="I190" s="13">
        <f>G190*0.3</f>
        <v>21.744</v>
      </c>
      <c r="J190" s="13">
        <f t="shared" si="18"/>
        <v>106.54560000000001</v>
      </c>
      <c r="K190" s="13">
        <f t="shared" si="19"/>
        <v>117.20016000000001</v>
      </c>
      <c r="L190" s="7"/>
      <c r="M190" s="4" t="s">
        <v>1274</v>
      </c>
      <c r="N190" s="7" t="s">
        <v>1607</v>
      </c>
      <c r="O190" s="8" t="s">
        <v>94</v>
      </c>
      <c r="P190" s="10">
        <v>46159</v>
      </c>
    </row>
    <row r="191" spans="1:16" ht="255" x14ac:dyDescent="0.2">
      <c r="A191" s="3" t="s">
        <v>22</v>
      </c>
      <c r="B191" s="4" t="s">
        <v>23</v>
      </c>
      <c r="C191" s="4" t="s">
        <v>1167</v>
      </c>
      <c r="D191" s="4" t="s">
        <v>983</v>
      </c>
      <c r="E191" s="4" t="s">
        <v>261</v>
      </c>
      <c r="F191" s="5">
        <v>12</v>
      </c>
      <c r="G191" s="6">
        <v>1304.6400000000001</v>
      </c>
      <c r="H191" s="12">
        <f>G191*0.1</f>
        <v>130.46400000000003</v>
      </c>
      <c r="I191" s="13">
        <f>G191*0.15</f>
        <v>195.696</v>
      </c>
      <c r="J191" s="13">
        <f t="shared" si="18"/>
        <v>1630.8</v>
      </c>
      <c r="K191" s="13">
        <f t="shared" si="19"/>
        <v>1793.88</v>
      </c>
      <c r="L191" s="7"/>
      <c r="M191" s="4" t="s">
        <v>1274</v>
      </c>
      <c r="N191" s="7" t="s">
        <v>1607</v>
      </c>
      <c r="O191" s="8" t="s">
        <v>1168</v>
      </c>
      <c r="P191" s="10">
        <v>46159</v>
      </c>
    </row>
    <row r="192" spans="1:16" ht="255" x14ac:dyDescent="0.2">
      <c r="A192" s="3" t="s">
        <v>22</v>
      </c>
      <c r="B192" s="4" t="s">
        <v>23</v>
      </c>
      <c r="C192" s="4" t="s">
        <v>1169</v>
      </c>
      <c r="D192" s="4" t="s">
        <v>983</v>
      </c>
      <c r="E192" s="4" t="s">
        <v>261</v>
      </c>
      <c r="F192" s="5">
        <v>12</v>
      </c>
      <c r="G192" s="6">
        <v>1304.6400000000001</v>
      </c>
      <c r="H192" s="12">
        <f>G192*0.1</f>
        <v>130.46400000000003</v>
      </c>
      <c r="I192" s="13">
        <f>G192*0.15</f>
        <v>195.696</v>
      </c>
      <c r="J192" s="13">
        <f t="shared" si="18"/>
        <v>1630.8</v>
      </c>
      <c r="K192" s="13">
        <f t="shared" si="19"/>
        <v>1793.88</v>
      </c>
      <c r="L192" s="7"/>
      <c r="M192" s="4" t="s">
        <v>1274</v>
      </c>
      <c r="N192" s="7" t="s">
        <v>1607</v>
      </c>
      <c r="O192" s="8" t="s">
        <v>1170</v>
      </c>
      <c r="P192" s="10">
        <v>46159</v>
      </c>
    </row>
    <row r="193" spans="1:16" ht="255" x14ac:dyDescent="0.2">
      <c r="A193" s="3" t="s">
        <v>22</v>
      </c>
      <c r="B193" s="4" t="s">
        <v>23</v>
      </c>
      <c r="C193" s="4" t="s">
        <v>1171</v>
      </c>
      <c r="D193" s="4" t="s">
        <v>983</v>
      </c>
      <c r="E193" s="4" t="s">
        <v>261</v>
      </c>
      <c r="F193" s="5">
        <v>10</v>
      </c>
      <c r="G193" s="6">
        <v>1159.68</v>
      </c>
      <c r="H193" s="12">
        <f>G193*0.1</f>
        <v>115.96800000000002</v>
      </c>
      <c r="I193" s="13">
        <f>G193*0.15</f>
        <v>173.952</v>
      </c>
      <c r="J193" s="13">
        <f t="shared" si="18"/>
        <v>1449.6000000000001</v>
      </c>
      <c r="K193" s="13">
        <f t="shared" si="19"/>
        <v>1594.5600000000002</v>
      </c>
      <c r="L193" s="7"/>
      <c r="M193" s="4" t="s">
        <v>1274</v>
      </c>
      <c r="N193" s="7" t="s">
        <v>1607</v>
      </c>
      <c r="O193" s="8" t="s">
        <v>1172</v>
      </c>
      <c r="P193" s="10">
        <v>46159</v>
      </c>
    </row>
    <row r="194" spans="1:16" ht="255" x14ac:dyDescent="0.2">
      <c r="A194" s="3" t="s">
        <v>22</v>
      </c>
      <c r="B194" s="4" t="s">
        <v>23</v>
      </c>
      <c r="C194" s="4" t="s">
        <v>1173</v>
      </c>
      <c r="D194" s="4" t="s">
        <v>983</v>
      </c>
      <c r="E194" s="4" t="s">
        <v>261</v>
      </c>
      <c r="F194" s="5">
        <v>10</v>
      </c>
      <c r="G194" s="6">
        <v>1159.68</v>
      </c>
      <c r="H194" s="12">
        <f>G194*0.1</f>
        <v>115.96800000000002</v>
      </c>
      <c r="I194" s="13">
        <f>G194*0.15</f>
        <v>173.952</v>
      </c>
      <c r="J194" s="13">
        <f t="shared" si="18"/>
        <v>1449.6000000000001</v>
      </c>
      <c r="K194" s="13">
        <f t="shared" si="19"/>
        <v>1594.5600000000002</v>
      </c>
      <c r="L194" s="7"/>
      <c r="M194" s="4" t="s">
        <v>1274</v>
      </c>
      <c r="N194" s="7" t="s">
        <v>1607</v>
      </c>
      <c r="O194" s="8" t="s">
        <v>1174</v>
      </c>
      <c r="P194" s="10">
        <v>46159</v>
      </c>
    </row>
    <row r="195" spans="1:16" ht="240" x14ac:dyDescent="0.2">
      <c r="A195" s="3" t="s">
        <v>22</v>
      </c>
      <c r="B195" s="4" t="s">
        <v>310</v>
      </c>
      <c r="C195" s="4" t="s">
        <v>858</v>
      </c>
      <c r="D195" s="4" t="s">
        <v>402</v>
      </c>
      <c r="E195" s="4" t="s">
        <v>261</v>
      </c>
      <c r="F195" s="5">
        <v>25</v>
      </c>
      <c r="G195" s="6">
        <v>1771.78</v>
      </c>
      <c r="H195" s="12">
        <f>G195*0.1</f>
        <v>177.178</v>
      </c>
      <c r="I195" s="13">
        <f>G195*0.15</f>
        <v>265.767</v>
      </c>
      <c r="J195" s="13">
        <f t="shared" ref="J195:J258" si="24">G195+H195+I195</f>
        <v>2214.7249999999999</v>
      </c>
      <c r="K195" s="13">
        <f t="shared" ref="K195:K258" si="25">J195*1.1</f>
        <v>2436.1975000000002</v>
      </c>
      <c r="L195" s="7"/>
      <c r="M195" s="4" t="s">
        <v>311</v>
      </c>
      <c r="N195" s="7" t="s">
        <v>1607</v>
      </c>
      <c r="O195" s="8" t="s">
        <v>859</v>
      </c>
      <c r="P195" s="10">
        <v>46159</v>
      </c>
    </row>
    <row r="196" spans="1:16" ht="240" x14ac:dyDescent="0.2">
      <c r="A196" s="3" t="s">
        <v>22</v>
      </c>
      <c r="B196" s="4" t="s">
        <v>310</v>
      </c>
      <c r="C196" s="4" t="s">
        <v>832</v>
      </c>
      <c r="D196" s="4" t="s">
        <v>402</v>
      </c>
      <c r="E196" s="4" t="s">
        <v>261</v>
      </c>
      <c r="F196" s="5">
        <v>1</v>
      </c>
      <c r="G196" s="6">
        <v>70.87</v>
      </c>
      <c r="H196" s="12">
        <f>G196*0.17</f>
        <v>12.047900000000002</v>
      </c>
      <c r="I196" s="13">
        <f>G196*0.3</f>
        <v>21.260999999999999</v>
      </c>
      <c r="J196" s="13">
        <f t="shared" si="24"/>
        <v>104.1789</v>
      </c>
      <c r="K196" s="13">
        <f t="shared" si="25"/>
        <v>114.59679000000001</v>
      </c>
      <c r="L196" s="7"/>
      <c r="M196" s="4" t="s">
        <v>311</v>
      </c>
      <c r="N196" s="7" t="s">
        <v>1607</v>
      </c>
      <c r="O196" s="8" t="s">
        <v>833</v>
      </c>
      <c r="P196" s="10">
        <v>46159</v>
      </c>
    </row>
    <row r="197" spans="1:16" ht="240" x14ac:dyDescent="0.2">
      <c r="A197" s="3" t="s">
        <v>22</v>
      </c>
      <c r="B197" s="4" t="s">
        <v>310</v>
      </c>
      <c r="C197" s="4" t="s">
        <v>822</v>
      </c>
      <c r="D197" s="4" t="s">
        <v>402</v>
      </c>
      <c r="E197" s="4" t="s">
        <v>261</v>
      </c>
      <c r="F197" s="5">
        <v>15</v>
      </c>
      <c r="G197" s="6">
        <v>1063.07</v>
      </c>
      <c r="H197" s="12">
        <f>G197*0.1</f>
        <v>106.307</v>
      </c>
      <c r="I197" s="13">
        <f>G197*0.15</f>
        <v>159.4605</v>
      </c>
      <c r="J197" s="13">
        <f t="shared" si="24"/>
        <v>1328.8374999999999</v>
      </c>
      <c r="K197" s="13">
        <f t="shared" si="25"/>
        <v>1461.7212500000001</v>
      </c>
      <c r="L197" s="7"/>
      <c r="M197" s="4" t="s">
        <v>311</v>
      </c>
      <c r="N197" s="7" t="s">
        <v>1607</v>
      </c>
      <c r="O197" s="8" t="s">
        <v>823</v>
      </c>
      <c r="P197" s="10">
        <v>46159</v>
      </c>
    </row>
    <row r="198" spans="1:16" ht="240" x14ac:dyDescent="0.2">
      <c r="A198" s="3" t="s">
        <v>22</v>
      </c>
      <c r="B198" s="4" t="s">
        <v>310</v>
      </c>
      <c r="C198" s="4" t="s">
        <v>1206</v>
      </c>
      <c r="D198" s="4" t="s">
        <v>402</v>
      </c>
      <c r="E198" s="4" t="s">
        <v>261</v>
      </c>
      <c r="F198" s="5">
        <v>25</v>
      </c>
      <c r="G198" s="6">
        <v>1771.78</v>
      </c>
      <c r="H198" s="12">
        <f>G198*0.1</f>
        <v>177.178</v>
      </c>
      <c r="I198" s="13">
        <f>G198*0.15</f>
        <v>265.767</v>
      </c>
      <c r="J198" s="13">
        <f t="shared" si="24"/>
        <v>2214.7249999999999</v>
      </c>
      <c r="K198" s="13">
        <f t="shared" si="25"/>
        <v>2436.1975000000002</v>
      </c>
      <c r="L198" s="7"/>
      <c r="M198" s="4" t="s">
        <v>311</v>
      </c>
      <c r="N198" s="7" t="s">
        <v>1607</v>
      </c>
      <c r="O198" s="8" t="s">
        <v>1207</v>
      </c>
      <c r="P198" s="10">
        <v>46159</v>
      </c>
    </row>
    <row r="199" spans="1:16" ht="240" x14ac:dyDescent="0.2">
      <c r="A199" s="3" t="s">
        <v>22</v>
      </c>
      <c r="B199" s="4" t="s">
        <v>310</v>
      </c>
      <c r="C199" s="4" t="s">
        <v>896</v>
      </c>
      <c r="D199" s="4" t="s">
        <v>402</v>
      </c>
      <c r="E199" s="4" t="s">
        <v>261</v>
      </c>
      <c r="F199" s="5">
        <v>15</v>
      </c>
      <c r="G199" s="6">
        <v>1063.07</v>
      </c>
      <c r="H199" s="12">
        <f>G199*0.1</f>
        <v>106.307</v>
      </c>
      <c r="I199" s="13">
        <f>G199*0.15</f>
        <v>159.4605</v>
      </c>
      <c r="J199" s="13">
        <f t="shared" si="24"/>
        <v>1328.8374999999999</v>
      </c>
      <c r="K199" s="13">
        <f t="shared" si="25"/>
        <v>1461.7212500000001</v>
      </c>
      <c r="L199" s="7"/>
      <c r="M199" s="4" t="s">
        <v>311</v>
      </c>
      <c r="N199" s="7" t="s">
        <v>1607</v>
      </c>
      <c r="O199" s="8" t="s">
        <v>312</v>
      </c>
      <c r="P199" s="10">
        <v>46159</v>
      </c>
    </row>
    <row r="200" spans="1:16" ht="240" x14ac:dyDescent="0.2">
      <c r="A200" s="3" t="s">
        <v>22</v>
      </c>
      <c r="B200" s="4" t="s">
        <v>310</v>
      </c>
      <c r="C200" s="4" t="s">
        <v>578</v>
      </c>
      <c r="D200" s="4" t="s">
        <v>402</v>
      </c>
      <c r="E200" s="4" t="s">
        <v>261</v>
      </c>
      <c r="F200" s="5">
        <v>1</v>
      </c>
      <c r="G200" s="6">
        <v>70.87</v>
      </c>
      <c r="H200" s="12">
        <f>G200*0.17</f>
        <v>12.047900000000002</v>
      </c>
      <c r="I200" s="13">
        <f>G200*0.3</f>
        <v>21.260999999999999</v>
      </c>
      <c r="J200" s="13">
        <f t="shared" si="24"/>
        <v>104.1789</v>
      </c>
      <c r="K200" s="13">
        <f t="shared" si="25"/>
        <v>114.59679000000001</v>
      </c>
      <c r="L200" s="7"/>
      <c r="M200" s="4" t="s">
        <v>311</v>
      </c>
      <c r="N200" s="7" t="s">
        <v>1607</v>
      </c>
      <c r="O200" s="8" t="s">
        <v>1109</v>
      </c>
      <c r="P200" s="10">
        <v>46159</v>
      </c>
    </row>
    <row r="201" spans="1:16" ht="240" x14ac:dyDescent="0.2">
      <c r="A201" s="3" t="s">
        <v>22</v>
      </c>
      <c r="B201" s="4" t="s">
        <v>310</v>
      </c>
      <c r="C201" s="4" t="s">
        <v>1200</v>
      </c>
      <c r="D201" s="4" t="s">
        <v>402</v>
      </c>
      <c r="E201" s="4" t="s">
        <v>261</v>
      </c>
      <c r="F201" s="5">
        <v>15</v>
      </c>
      <c r="G201" s="6">
        <v>1063.07</v>
      </c>
      <c r="H201" s="12">
        <f t="shared" ref="H201:H206" si="26">G201*0.1</f>
        <v>106.307</v>
      </c>
      <c r="I201" s="13">
        <f t="shared" ref="I201:I206" si="27">G201*0.15</f>
        <v>159.4605</v>
      </c>
      <c r="J201" s="13">
        <f t="shared" si="24"/>
        <v>1328.8374999999999</v>
      </c>
      <c r="K201" s="13">
        <f t="shared" si="25"/>
        <v>1461.7212500000001</v>
      </c>
      <c r="L201" s="7"/>
      <c r="M201" s="4" t="s">
        <v>311</v>
      </c>
      <c r="N201" s="7" t="s">
        <v>1607</v>
      </c>
      <c r="O201" s="8" t="s">
        <v>1201</v>
      </c>
      <c r="P201" s="10">
        <v>46159</v>
      </c>
    </row>
    <row r="202" spans="1:16" ht="240" x14ac:dyDescent="0.2">
      <c r="A202" s="3" t="s">
        <v>22</v>
      </c>
      <c r="B202" s="4" t="s">
        <v>310</v>
      </c>
      <c r="C202" s="4" t="s">
        <v>1202</v>
      </c>
      <c r="D202" s="4" t="s">
        <v>402</v>
      </c>
      <c r="E202" s="4" t="s">
        <v>261</v>
      </c>
      <c r="F202" s="5">
        <v>15</v>
      </c>
      <c r="G202" s="6">
        <v>1063.07</v>
      </c>
      <c r="H202" s="12">
        <f t="shared" si="26"/>
        <v>106.307</v>
      </c>
      <c r="I202" s="13">
        <f t="shared" si="27"/>
        <v>159.4605</v>
      </c>
      <c r="J202" s="13">
        <f t="shared" si="24"/>
        <v>1328.8374999999999</v>
      </c>
      <c r="K202" s="13">
        <f t="shared" si="25"/>
        <v>1461.7212500000001</v>
      </c>
      <c r="L202" s="7"/>
      <c r="M202" s="4" t="s">
        <v>311</v>
      </c>
      <c r="N202" s="7" t="s">
        <v>1607</v>
      </c>
      <c r="O202" s="8" t="s">
        <v>1203</v>
      </c>
      <c r="P202" s="10">
        <v>46159</v>
      </c>
    </row>
    <row r="203" spans="1:16" ht="240" x14ac:dyDescent="0.2">
      <c r="A203" s="3" t="s">
        <v>22</v>
      </c>
      <c r="B203" s="4" t="s">
        <v>310</v>
      </c>
      <c r="C203" s="4" t="s">
        <v>1204</v>
      </c>
      <c r="D203" s="4" t="s">
        <v>402</v>
      </c>
      <c r="E203" s="4" t="s">
        <v>261</v>
      </c>
      <c r="F203" s="5">
        <v>15</v>
      </c>
      <c r="G203" s="6">
        <v>1063.07</v>
      </c>
      <c r="H203" s="12">
        <f t="shared" si="26"/>
        <v>106.307</v>
      </c>
      <c r="I203" s="13">
        <f t="shared" si="27"/>
        <v>159.4605</v>
      </c>
      <c r="J203" s="13">
        <f t="shared" si="24"/>
        <v>1328.8374999999999</v>
      </c>
      <c r="K203" s="13">
        <f t="shared" si="25"/>
        <v>1461.7212500000001</v>
      </c>
      <c r="L203" s="7"/>
      <c r="M203" s="4" t="s">
        <v>311</v>
      </c>
      <c r="N203" s="7" t="s">
        <v>1607</v>
      </c>
      <c r="O203" s="8" t="s">
        <v>1205</v>
      </c>
      <c r="P203" s="10">
        <v>46159</v>
      </c>
    </row>
    <row r="204" spans="1:16" ht="240" x14ac:dyDescent="0.2">
      <c r="A204" s="3" t="s">
        <v>22</v>
      </c>
      <c r="B204" s="4" t="s">
        <v>310</v>
      </c>
      <c r="C204" s="4" t="s">
        <v>1208</v>
      </c>
      <c r="D204" s="4" t="s">
        <v>402</v>
      </c>
      <c r="E204" s="4" t="s">
        <v>261</v>
      </c>
      <c r="F204" s="5">
        <v>25</v>
      </c>
      <c r="G204" s="6">
        <v>1771.78</v>
      </c>
      <c r="H204" s="12">
        <f t="shared" si="26"/>
        <v>177.178</v>
      </c>
      <c r="I204" s="13">
        <f t="shared" si="27"/>
        <v>265.767</v>
      </c>
      <c r="J204" s="13">
        <f t="shared" si="24"/>
        <v>2214.7249999999999</v>
      </c>
      <c r="K204" s="13">
        <f t="shared" si="25"/>
        <v>2436.1975000000002</v>
      </c>
      <c r="L204" s="7"/>
      <c r="M204" s="4" t="s">
        <v>311</v>
      </c>
      <c r="N204" s="7" t="s">
        <v>1607</v>
      </c>
      <c r="O204" s="8" t="s">
        <v>1209</v>
      </c>
      <c r="P204" s="10">
        <v>46159</v>
      </c>
    </row>
    <row r="205" spans="1:16" ht="240" x14ac:dyDescent="0.2">
      <c r="A205" s="3" t="s">
        <v>22</v>
      </c>
      <c r="B205" s="4" t="s">
        <v>310</v>
      </c>
      <c r="C205" s="4" t="s">
        <v>1210</v>
      </c>
      <c r="D205" s="4" t="s">
        <v>402</v>
      </c>
      <c r="E205" s="4" t="s">
        <v>261</v>
      </c>
      <c r="F205" s="5">
        <v>25</v>
      </c>
      <c r="G205" s="6">
        <v>1771.78</v>
      </c>
      <c r="H205" s="12">
        <f t="shared" si="26"/>
        <v>177.178</v>
      </c>
      <c r="I205" s="13">
        <f t="shared" si="27"/>
        <v>265.767</v>
      </c>
      <c r="J205" s="13">
        <f t="shared" si="24"/>
        <v>2214.7249999999999</v>
      </c>
      <c r="K205" s="13">
        <f t="shared" si="25"/>
        <v>2436.1975000000002</v>
      </c>
      <c r="L205" s="7"/>
      <c r="M205" s="4" t="s">
        <v>311</v>
      </c>
      <c r="N205" s="7" t="s">
        <v>1607</v>
      </c>
      <c r="O205" s="8" t="s">
        <v>1211</v>
      </c>
      <c r="P205" s="10">
        <v>46159</v>
      </c>
    </row>
    <row r="206" spans="1:16" ht="240" x14ac:dyDescent="0.2">
      <c r="A206" s="3" t="s">
        <v>22</v>
      </c>
      <c r="B206" s="4" t="s">
        <v>310</v>
      </c>
      <c r="C206" s="4" t="s">
        <v>841</v>
      </c>
      <c r="D206" s="4" t="s">
        <v>402</v>
      </c>
      <c r="E206" s="4" t="s">
        <v>261</v>
      </c>
      <c r="F206" s="5">
        <v>25</v>
      </c>
      <c r="G206" s="6">
        <v>1646.68</v>
      </c>
      <c r="H206" s="12">
        <f t="shared" si="26"/>
        <v>164.66800000000001</v>
      </c>
      <c r="I206" s="13">
        <f t="shared" si="27"/>
        <v>247.00200000000001</v>
      </c>
      <c r="J206" s="13">
        <f t="shared" si="24"/>
        <v>2058.35</v>
      </c>
      <c r="K206" s="13">
        <f t="shared" si="25"/>
        <v>2264.1849999999999</v>
      </c>
      <c r="L206" s="7"/>
      <c r="M206" s="4" t="s">
        <v>311</v>
      </c>
      <c r="N206" s="7" t="s">
        <v>1607</v>
      </c>
      <c r="O206" s="8" t="s">
        <v>842</v>
      </c>
      <c r="P206" s="10">
        <v>46159</v>
      </c>
    </row>
    <row r="207" spans="1:16" ht="240" x14ac:dyDescent="0.2">
      <c r="A207" s="3" t="s">
        <v>22</v>
      </c>
      <c r="B207" s="4" t="s">
        <v>310</v>
      </c>
      <c r="C207" s="4" t="s">
        <v>830</v>
      </c>
      <c r="D207" s="4" t="s">
        <v>402</v>
      </c>
      <c r="E207" s="4" t="s">
        <v>261</v>
      </c>
      <c r="F207" s="5">
        <v>1</v>
      </c>
      <c r="G207" s="6">
        <v>65.87</v>
      </c>
      <c r="H207" s="12">
        <f>G207*0.17</f>
        <v>11.197900000000002</v>
      </c>
      <c r="I207" s="13">
        <f>G207*0.3</f>
        <v>19.760999999999999</v>
      </c>
      <c r="J207" s="13">
        <f t="shared" si="24"/>
        <v>96.828900000000004</v>
      </c>
      <c r="K207" s="13">
        <f t="shared" si="25"/>
        <v>106.51179000000002</v>
      </c>
      <c r="L207" s="7"/>
      <c r="M207" s="4" t="s">
        <v>311</v>
      </c>
      <c r="N207" s="7" t="s">
        <v>1607</v>
      </c>
      <c r="O207" s="8" t="s">
        <v>831</v>
      </c>
      <c r="P207" s="10">
        <v>46159</v>
      </c>
    </row>
    <row r="208" spans="1:16" ht="240" x14ac:dyDescent="0.2">
      <c r="A208" s="3" t="s">
        <v>22</v>
      </c>
      <c r="B208" s="4" t="s">
        <v>310</v>
      </c>
      <c r="C208" s="4" t="s">
        <v>820</v>
      </c>
      <c r="D208" s="4" t="s">
        <v>402</v>
      </c>
      <c r="E208" s="4" t="s">
        <v>261</v>
      </c>
      <c r="F208" s="5">
        <v>15</v>
      </c>
      <c r="G208" s="6">
        <v>988.01</v>
      </c>
      <c r="H208" s="12">
        <f>G208*0.1</f>
        <v>98.801000000000002</v>
      </c>
      <c r="I208" s="13">
        <f>G208*0.15</f>
        <v>148.20149999999998</v>
      </c>
      <c r="J208" s="13">
        <f t="shared" si="24"/>
        <v>1235.0124999999998</v>
      </c>
      <c r="K208" s="13">
        <f t="shared" si="25"/>
        <v>1358.5137499999998</v>
      </c>
      <c r="L208" s="7"/>
      <c r="M208" s="4" t="s">
        <v>311</v>
      </c>
      <c r="N208" s="7" t="s">
        <v>1607</v>
      </c>
      <c r="O208" s="8" t="s">
        <v>821</v>
      </c>
      <c r="P208" s="10">
        <v>46159</v>
      </c>
    </row>
    <row r="209" spans="1:16" ht="240" x14ac:dyDescent="0.2">
      <c r="A209" s="3" t="s">
        <v>22</v>
      </c>
      <c r="B209" s="4" t="s">
        <v>310</v>
      </c>
      <c r="C209" s="4" t="s">
        <v>1194</v>
      </c>
      <c r="D209" s="4" t="s">
        <v>402</v>
      </c>
      <c r="E209" s="4" t="s">
        <v>261</v>
      </c>
      <c r="F209" s="5">
        <v>25</v>
      </c>
      <c r="G209" s="6">
        <v>1646.68</v>
      </c>
      <c r="H209" s="12">
        <f>G209*0.1</f>
        <v>164.66800000000001</v>
      </c>
      <c r="I209" s="13">
        <f>G209*0.15</f>
        <v>247.00200000000001</v>
      </c>
      <c r="J209" s="13">
        <f t="shared" si="24"/>
        <v>2058.35</v>
      </c>
      <c r="K209" s="13">
        <f t="shared" si="25"/>
        <v>2264.1849999999999</v>
      </c>
      <c r="L209" s="7"/>
      <c r="M209" s="4" t="s">
        <v>311</v>
      </c>
      <c r="N209" s="7" t="s">
        <v>1607</v>
      </c>
      <c r="O209" s="8" t="s">
        <v>1195</v>
      </c>
      <c r="P209" s="10">
        <v>46159</v>
      </c>
    </row>
    <row r="210" spans="1:16" ht="240" x14ac:dyDescent="0.2">
      <c r="A210" s="3" t="s">
        <v>22</v>
      </c>
      <c r="B210" s="4" t="s">
        <v>310</v>
      </c>
      <c r="C210" s="4" t="s">
        <v>579</v>
      </c>
      <c r="D210" s="4" t="s">
        <v>402</v>
      </c>
      <c r="E210" s="4" t="s">
        <v>261</v>
      </c>
      <c r="F210" s="5">
        <v>1</v>
      </c>
      <c r="G210" s="6">
        <v>65.87</v>
      </c>
      <c r="H210" s="12">
        <f>G210*0.17</f>
        <v>11.197900000000002</v>
      </c>
      <c r="I210" s="13">
        <f>G210*0.3</f>
        <v>19.760999999999999</v>
      </c>
      <c r="J210" s="13">
        <f t="shared" si="24"/>
        <v>96.828900000000004</v>
      </c>
      <c r="K210" s="13">
        <f t="shared" si="25"/>
        <v>106.51179000000002</v>
      </c>
      <c r="L210" s="7"/>
      <c r="M210" s="4" t="s">
        <v>311</v>
      </c>
      <c r="N210" s="7" t="s">
        <v>1607</v>
      </c>
      <c r="O210" s="8" t="s">
        <v>1108</v>
      </c>
      <c r="P210" s="10">
        <v>46159</v>
      </c>
    </row>
    <row r="211" spans="1:16" ht="240" x14ac:dyDescent="0.2">
      <c r="A211" s="3" t="s">
        <v>22</v>
      </c>
      <c r="B211" s="4" t="s">
        <v>310</v>
      </c>
      <c r="C211" s="4" t="s">
        <v>1188</v>
      </c>
      <c r="D211" s="4" t="s">
        <v>402</v>
      </c>
      <c r="E211" s="4" t="s">
        <v>261</v>
      </c>
      <c r="F211" s="5">
        <v>15</v>
      </c>
      <c r="G211" s="6">
        <v>988.01</v>
      </c>
      <c r="H211" s="12">
        <f t="shared" ref="H211:H218" si="28">G211*0.1</f>
        <v>98.801000000000002</v>
      </c>
      <c r="I211" s="13">
        <f t="shared" ref="I211:I218" si="29">G211*0.15</f>
        <v>148.20149999999998</v>
      </c>
      <c r="J211" s="13">
        <f t="shared" si="24"/>
        <v>1235.0124999999998</v>
      </c>
      <c r="K211" s="13">
        <f t="shared" si="25"/>
        <v>1358.5137499999998</v>
      </c>
      <c r="L211" s="7"/>
      <c r="M211" s="4" t="s">
        <v>311</v>
      </c>
      <c r="N211" s="7" t="s">
        <v>1607</v>
      </c>
      <c r="O211" s="8" t="s">
        <v>1189</v>
      </c>
      <c r="P211" s="10">
        <v>46159</v>
      </c>
    </row>
    <row r="212" spans="1:16" ht="240" x14ac:dyDescent="0.2">
      <c r="A212" s="3" t="s">
        <v>22</v>
      </c>
      <c r="B212" s="4" t="s">
        <v>310</v>
      </c>
      <c r="C212" s="4" t="s">
        <v>1190</v>
      </c>
      <c r="D212" s="4" t="s">
        <v>402</v>
      </c>
      <c r="E212" s="4" t="s">
        <v>261</v>
      </c>
      <c r="F212" s="5">
        <v>15</v>
      </c>
      <c r="G212" s="6">
        <v>988.01</v>
      </c>
      <c r="H212" s="12">
        <f t="shared" si="28"/>
        <v>98.801000000000002</v>
      </c>
      <c r="I212" s="13">
        <f t="shared" si="29"/>
        <v>148.20149999999998</v>
      </c>
      <c r="J212" s="13">
        <f t="shared" si="24"/>
        <v>1235.0124999999998</v>
      </c>
      <c r="K212" s="13">
        <f t="shared" si="25"/>
        <v>1358.5137499999998</v>
      </c>
      <c r="L212" s="7"/>
      <c r="M212" s="4" t="s">
        <v>311</v>
      </c>
      <c r="N212" s="7" t="s">
        <v>1607</v>
      </c>
      <c r="O212" s="8" t="s">
        <v>1191</v>
      </c>
      <c r="P212" s="10">
        <v>46159</v>
      </c>
    </row>
    <row r="213" spans="1:16" ht="240" x14ac:dyDescent="0.2">
      <c r="A213" s="3" t="s">
        <v>22</v>
      </c>
      <c r="B213" s="4" t="s">
        <v>310</v>
      </c>
      <c r="C213" s="4" t="s">
        <v>1192</v>
      </c>
      <c r="D213" s="4" t="s">
        <v>402</v>
      </c>
      <c r="E213" s="4" t="s">
        <v>261</v>
      </c>
      <c r="F213" s="5">
        <v>15</v>
      </c>
      <c r="G213" s="6">
        <v>988.01</v>
      </c>
      <c r="H213" s="12">
        <f t="shared" si="28"/>
        <v>98.801000000000002</v>
      </c>
      <c r="I213" s="13">
        <f t="shared" si="29"/>
        <v>148.20149999999998</v>
      </c>
      <c r="J213" s="13">
        <f t="shared" si="24"/>
        <v>1235.0124999999998</v>
      </c>
      <c r="K213" s="13">
        <f t="shared" si="25"/>
        <v>1358.5137499999998</v>
      </c>
      <c r="L213" s="7"/>
      <c r="M213" s="4" t="s">
        <v>311</v>
      </c>
      <c r="N213" s="7" t="s">
        <v>1607</v>
      </c>
      <c r="O213" s="8" t="s">
        <v>1193</v>
      </c>
      <c r="P213" s="10">
        <v>46159</v>
      </c>
    </row>
    <row r="214" spans="1:16" ht="240" x14ac:dyDescent="0.2">
      <c r="A214" s="3" t="s">
        <v>22</v>
      </c>
      <c r="B214" s="4" t="s">
        <v>310</v>
      </c>
      <c r="C214" s="4" t="s">
        <v>1196</v>
      </c>
      <c r="D214" s="4" t="s">
        <v>402</v>
      </c>
      <c r="E214" s="4" t="s">
        <v>261</v>
      </c>
      <c r="F214" s="5">
        <v>25</v>
      </c>
      <c r="G214" s="6">
        <v>1646.68</v>
      </c>
      <c r="H214" s="12">
        <f t="shared" si="28"/>
        <v>164.66800000000001</v>
      </c>
      <c r="I214" s="13">
        <f t="shared" si="29"/>
        <v>247.00200000000001</v>
      </c>
      <c r="J214" s="13">
        <f t="shared" si="24"/>
        <v>2058.35</v>
      </c>
      <c r="K214" s="13">
        <f t="shared" si="25"/>
        <v>2264.1849999999999</v>
      </c>
      <c r="L214" s="7"/>
      <c r="M214" s="4" t="s">
        <v>311</v>
      </c>
      <c r="N214" s="7" t="s">
        <v>1607</v>
      </c>
      <c r="O214" s="8" t="s">
        <v>1197</v>
      </c>
      <c r="P214" s="10">
        <v>46159</v>
      </c>
    </row>
    <row r="215" spans="1:16" ht="240" x14ac:dyDescent="0.2">
      <c r="A215" s="3" t="s">
        <v>22</v>
      </c>
      <c r="B215" s="4" t="s">
        <v>310</v>
      </c>
      <c r="C215" s="4" t="s">
        <v>1198</v>
      </c>
      <c r="D215" s="4" t="s">
        <v>402</v>
      </c>
      <c r="E215" s="4" t="s">
        <v>261</v>
      </c>
      <c r="F215" s="5">
        <v>25</v>
      </c>
      <c r="G215" s="6">
        <v>1646.68</v>
      </c>
      <c r="H215" s="12">
        <f t="shared" si="28"/>
        <v>164.66800000000001</v>
      </c>
      <c r="I215" s="13">
        <f t="shared" si="29"/>
        <v>247.00200000000001</v>
      </c>
      <c r="J215" s="13">
        <f t="shared" si="24"/>
        <v>2058.35</v>
      </c>
      <c r="K215" s="13">
        <f t="shared" si="25"/>
        <v>2264.1849999999999</v>
      </c>
      <c r="L215" s="7"/>
      <c r="M215" s="4" t="s">
        <v>311</v>
      </c>
      <c r="N215" s="7" t="s">
        <v>1607</v>
      </c>
      <c r="O215" s="8" t="s">
        <v>1199</v>
      </c>
      <c r="P215" s="10">
        <v>46159</v>
      </c>
    </row>
    <row r="216" spans="1:16" ht="180" x14ac:dyDescent="0.2">
      <c r="A216" s="3" t="s">
        <v>76</v>
      </c>
      <c r="B216" s="4" t="s">
        <v>1468</v>
      </c>
      <c r="C216" s="4" t="s">
        <v>1470</v>
      </c>
      <c r="D216" s="4" t="s">
        <v>1223</v>
      </c>
      <c r="E216" s="4" t="s">
        <v>264</v>
      </c>
      <c r="F216" s="5">
        <v>90</v>
      </c>
      <c r="G216" s="6">
        <v>32993.39</v>
      </c>
      <c r="H216" s="12">
        <f t="shared" si="28"/>
        <v>3299.3389999999999</v>
      </c>
      <c r="I216" s="13">
        <f t="shared" si="29"/>
        <v>4949.0084999999999</v>
      </c>
      <c r="J216" s="13">
        <f t="shared" si="24"/>
        <v>41241.737500000003</v>
      </c>
      <c r="K216" s="13">
        <f t="shared" si="25"/>
        <v>45365.911250000005</v>
      </c>
      <c r="L216" s="7"/>
      <c r="M216" s="4" t="s">
        <v>1469</v>
      </c>
      <c r="N216" s="7" t="s">
        <v>1837</v>
      </c>
      <c r="O216" s="8" t="s">
        <v>1472</v>
      </c>
      <c r="P216" s="10">
        <v>46150</v>
      </c>
    </row>
    <row r="217" spans="1:16" ht="150" x14ac:dyDescent="0.2">
      <c r="A217" s="3" t="s">
        <v>76</v>
      </c>
      <c r="B217" s="4" t="s">
        <v>1468</v>
      </c>
      <c r="C217" s="4" t="s">
        <v>1470</v>
      </c>
      <c r="D217" s="4" t="s">
        <v>1137</v>
      </c>
      <c r="E217" s="4" t="s">
        <v>264</v>
      </c>
      <c r="F217" s="5">
        <v>90</v>
      </c>
      <c r="G217" s="6">
        <v>32993.39</v>
      </c>
      <c r="H217" s="12">
        <f t="shared" si="28"/>
        <v>3299.3389999999999</v>
      </c>
      <c r="I217" s="13">
        <f t="shared" si="29"/>
        <v>4949.0084999999999</v>
      </c>
      <c r="J217" s="13">
        <f t="shared" si="24"/>
        <v>41241.737500000003</v>
      </c>
      <c r="K217" s="13">
        <f t="shared" si="25"/>
        <v>45365.911250000005</v>
      </c>
      <c r="L217" s="7"/>
      <c r="M217" s="4" t="s">
        <v>1469</v>
      </c>
      <c r="N217" s="7" t="s">
        <v>1837</v>
      </c>
      <c r="O217" s="8" t="s">
        <v>1471</v>
      </c>
      <c r="P217" s="10">
        <v>46150</v>
      </c>
    </row>
    <row r="218" spans="1:16" ht="180" x14ac:dyDescent="0.2">
      <c r="A218" s="3" t="s">
        <v>76</v>
      </c>
      <c r="B218" s="4" t="s">
        <v>1468</v>
      </c>
      <c r="C218" s="4" t="s">
        <v>1473</v>
      </c>
      <c r="D218" s="4" t="s">
        <v>1223</v>
      </c>
      <c r="E218" s="4" t="s">
        <v>264</v>
      </c>
      <c r="F218" s="5">
        <v>90</v>
      </c>
      <c r="G218" s="6">
        <v>32993.39</v>
      </c>
      <c r="H218" s="12">
        <f t="shared" si="28"/>
        <v>3299.3389999999999</v>
      </c>
      <c r="I218" s="13">
        <f t="shared" si="29"/>
        <v>4949.0084999999999</v>
      </c>
      <c r="J218" s="13">
        <f t="shared" si="24"/>
        <v>41241.737500000003</v>
      </c>
      <c r="K218" s="13">
        <f t="shared" si="25"/>
        <v>45365.911250000005</v>
      </c>
      <c r="L218" s="7"/>
      <c r="M218" s="4" t="s">
        <v>1469</v>
      </c>
      <c r="N218" s="7" t="s">
        <v>1837</v>
      </c>
      <c r="O218" s="8" t="s">
        <v>1474</v>
      </c>
      <c r="P218" s="10">
        <v>46150</v>
      </c>
    </row>
    <row r="219" spans="1:16" ht="150" x14ac:dyDescent="0.2">
      <c r="A219" s="3" t="s">
        <v>150</v>
      </c>
      <c r="B219" s="4" t="s">
        <v>1667</v>
      </c>
      <c r="C219" s="4" t="s">
        <v>636</v>
      </c>
      <c r="D219" s="4" t="s">
        <v>1668</v>
      </c>
      <c r="E219" s="4" t="s">
        <v>265</v>
      </c>
      <c r="F219" s="5">
        <v>10</v>
      </c>
      <c r="G219" s="6">
        <v>229.06</v>
      </c>
      <c r="H219" s="12">
        <f>G219*0.14</f>
        <v>32.068400000000004</v>
      </c>
      <c r="I219" s="13">
        <f>G219*0.22</f>
        <v>50.3932</v>
      </c>
      <c r="J219" s="13">
        <f t="shared" si="24"/>
        <v>311.52159999999998</v>
      </c>
      <c r="K219" s="13">
        <f t="shared" si="25"/>
        <v>342.67376000000002</v>
      </c>
      <c r="L219" s="7"/>
      <c r="M219" s="4" t="s">
        <v>1669</v>
      </c>
      <c r="N219" s="7" t="s">
        <v>1670</v>
      </c>
      <c r="O219" s="8" t="s">
        <v>1671</v>
      </c>
      <c r="P219" s="10">
        <v>46147</v>
      </c>
    </row>
    <row r="220" spans="1:16" ht="150" x14ac:dyDescent="0.2">
      <c r="A220" s="3" t="s">
        <v>150</v>
      </c>
      <c r="B220" s="4" t="s">
        <v>1667</v>
      </c>
      <c r="C220" s="4" t="s">
        <v>458</v>
      </c>
      <c r="D220" s="4" t="s">
        <v>1668</v>
      </c>
      <c r="E220" s="4" t="s">
        <v>265</v>
      </c>
      <c r="F220" s="5">
        <v>20</v>
      </c>
      <c r="G220" s="6">
        <v>458.13</v>
      </c>
      <c r="H220" s="12">
        <f>G220*0.14</f>
        <v>64.138200000000012</v>
      </c>
      <c r="I220" s="13">
        <f>G220*0.22</f>
        <v>100.7886</v>
      </c>
      <c r="J220" s="13">
        <f t="shared" si="24"/>
        <v>623.05679999999995</v>
      </c>
      <c r="K220" s="13">
        <f t="shared" si="25"/>
        <v>685.36248000000001</v>
      </c>
      <c r="L220" s="7"/>
      <c r="M220" s="4" t="s">
        <v>1669</v>
      </c>
      <c r="N220" s="7" t="s">
        <v>1670</v>
      </c>
      <c r="O220" s="8" t="s">
        <v>1672</v>
      </c>
      <c r="P220" s="10">
        <v>46147</v>
      </c>
    </row>
    <row r="221" spans="1:16" ht="150" x14ac:dyDescent="0.2">
      <c r="A221" s="3" t="s">
        <v>150</v>
      </c>
      <c r="B221" s="4" t="s">
        <v>1667</v>
      </c>
      <c r="C221" s="4" t="s">
        <v>660</v>
      </c>
      <c r="D221" s="4" t="s">
        <v>1668</v>
      </c>
      <c r="E221" s="4" t="s">
        <v>265</v>
      </c>
      <c r="F221" s="5">
        <v>28</v>
      </c>
      <c r="G221" s="6">
        <v>634.78</v>
      </c>
      <c r="H221" s="12">
        <f>G221*0.1</f>
        <v>63.478000000000002</v>
      </c>
      <c r="I221" s="13">
        <f>G221*0.15</f>
        <v>95.216999999999999</v>
      </c>
      <c r="J221" s="13">
        <f t="shared" si="24"/>
        <v>793.47499999999991</v>
      </c>
      <c r="K221" s="13">
        <f t="shared" si="25"/>
        <v>872.82249999999999</v>
      </c>
      <c r="L221" s="7"/>
      <c r="M221" s="4" t="s">
        <v>1669</v>
      </c>
      <c r="N221" s="7" t="s">
        <v>1670</v>
      </c>
      <c r="O221" s="8" t="s">
        <v>1673</v>
      </c>
      <c r="P221" s="10">
        <v>46147</v>
      </c>
    </row>
    <row r="222" spans="1:16" ht="120" x14ac:dyDescent="0.2">
      <c r="A222" s="3" t="s">
        <v>25</v>
      </c>
      <c r="B222" s="4" t="s">
        <v>25</v>
      </c>
      <c r="C222" s="4" t="s">
        <v>596</v>
      </c>
      <c r="D222" s="4" t="s">
        <v>160</v>
      </c>
      <c r="E222" s="4" t="s">
        <v>225</v>
      </c>
      <c r="F222" s="5">
        <v>10</v>
      </c>
      <c r="G222" s="6">
        <v>98.97</v>
      </c>
      <c r="H222" s="12">
        <f>G222*0.17</f>
        <v>16.8249</v>
      </c>
      <c r="I222" s="13">
        <f>G222*0.3</f>
        <v>29.690999999999999</v>
      </c>
      <c r="J222" s="13">
        <f t="shared" si="24"/>
        <v>145.48589999999999</v>
      </c>
      <c r="K222" s="13">
        <f t="shared" si="25"/>
        <v>160.03449000000001</v>
      </c>
      <c r="L222" s="7"/>
      <c r="M222" s="4" t="s">
        <v>1517</v>
      </c>
      <c r="N222" s="7" t="s">
        <v>1620</v>
      </c>
      <c r="O222" s="8" t="s">
        <v>498</v>
      </c>
      <c r="P222" s="10">
        <v>46146</v>
      </c>
    </row>
    <row r="223" spans="1:16" ht="120" x14ac:dyDescent="0.2">
      <c r="A223" s="3" t="s">
        <v>25</v>
      </c>
      <c r="B223" s="4" t="s">
        <v>25</v>
      </c>
      <c r="C223" s="4" t="s">
        <v>426</v>
      </c>
      <c r="D223" s="4" t="s">
        <v>160</v>
      </c>
      <c r="E223" s="4" t="s">
        <v>225</v>
      </c>
      <c r="F223" s="5">
        <v>10</v>
      </c>
      <c r="G223" s="6">
        <v>98.97</v>
      </c>
      <c r="H223" s="12">
        <f>G223*0.17</f>
        <v>16.8249</v>
      </c>
      <c r="I223" s="13">
        <f>G223*0.3</f>
        <v>29.690999999999999</v>
      </c>
      <c r="J223" s="13">
        <f t="shared" si="24"/>
        <v>145.48589999999999</v>
      </c>
      <c r="K223" s="13">
        <f t="shared" si="25"/>
        <v>160.03449000000001</v>
      </c>
      <c r="L223" s="7"/>
      <c r="M223" s="4" t="s">
        <v>1517</v>
      </c>
      <c r="N223" s="7" t="s">
        <v>1620</v>
      </c>
      <c r="O223" s="8" t="s">
        <v>384</v>
      </c>
      <c r="P223" s="10">
        <v>46146</v>
      </c>
    </row>
    <row r="224" spans="1:16" ht="120" x14ac:dyDescent="0.2">
      <c r="A224" s="3" t="s">
        <v>25</v>
      </c>
      <c r="B224" s="4" t="s">
        <v>25</v>
      </c>
      <c r="C224" s="4" t="s">
        <v>426</v>
      </c>
      <c r="D224" s="4" t="s">
        <v>340</v>
      </c>
      <c r="E224" s="4" t="s">
        <v>225</v>
      </c>
      <c r="F224" s="5">
        <v>10</v>
      </c>
      <c r="G224" s="6">
        <v>190</v>
      </c>
      <c r="H224" s="12">
        <f>G224*0.14</f>
        <v>26.6</v>
      </c>
      <c r="I224" s="13">
        <f>G224*0.22</f>
        <v>41.8</v>
      </c>
      <c r="J224" s="13">
        <f t="shared" si="24"/>
        <v>258.39999999999998</v>
      </c>
      <c r="K224" s="13">
        <f t="shared" si="25"/>
        <v>284.24</v>
      </c>
      <c r="L224" s="7"/>
      <c r="M224" s="4" t="s">
        <v>1786</v>
      </c>
      <c r="N224" s="7" t="s">
        <v>1787</v>
      </c>
      <c r="O224" s="8" t="s">
        <v>251</v>
      </c>
      <c r="P224" s="10">
        <v>46149</v>
      </c>
    </row>
    <row r="225" spans="1:16" ht="120" x14ac:dyDescent="0.2">
      <c r="A225" s="3" t="s">
        <v>25</v>
      </c>
      <c r="B225" s="4" t="s">
        <v>25</v>
      </c>
      <c r="C225" s="4" t="s">
        <v>427</v>
      </c>
      <c r="D225" s="4" t="s">
        <v>462</v>
      </c>
      <c r="E225" s="4" t="s">
        <v>225</v>
      </c>
      <c r="F225" s="5">
        <v>5</v>
      </c>
      <c r="G225" s="6">
        <v>85.8</v>
      </c>
      <c r="H225" s="12">
        <f>G225*0.17</f>
        <v>14.586</v>
      </c>
      <c r="I225" s="13">
        <f>G225*0.3</f>
        <v>25.74</v>
      </c>
      <c r="J225" s="13">
        <f t="shared" si="24"/>
        <v>126.12599999999999</v>
      </c>
      <c r="K225" s="13">
        <f t="shared" si="25"/>
        <v>138.73859999999999</v>
      </c>
      <c r="L225" s="7"/>
      <c r="M225" s="4" t="s">
        <v>464</v>
      </c>
      <c r="N225" s="7" t="s">
        <v>1620</v>
      </c>
      <c r="O225" s="8" t="s">
        <v>463</v>
      </c>
      <c r="P225" s="10">
        <v>46146</v>
      </c>
    </row>
    <row r="226" spans="1:16" ht="120" x14ac:dyDescent="0.2">
      <c r="A226" s="3" t="s">
        <v>25</v>
      </c>
      <c r="B226" s="4" t="s">
        <v>25</v>
      </c>
      <c r="C226" s="4" t="s">
        <v>961</v>
      </c>
      <c r="D226" s="4" t="s">
        <v>340</v>
      </c>
      <c r="E226" s="4" t="s">
        <v>225</v>
      </c>
      <c r="F226" s="5">
        <v>10</v>
      </c>
      <c r="G226" s="6">
        <v>190</v>
      </c>
      <c r="H226" s="12">
        <f>G226*0.14</f>
        <v>26.6</v>
      </c>
      <c r="I226" s="13">
        <f>G226*0.22</f>
        <v>41.8</v>
      </c>
      <c r="J226" s="13">
        <f t="shared" si="24"/>
        <v>258.39999999999998</v>
      </c>
      <c r="K226" s="13">
        <f t="shared" si="25"/>
        <v>284.24</v>
      </c>
      <c r="L226" s="7"/>
      <c r="M226" s="4" t="s">
        <v>250</v>
      </c>
      <c r="N226" s="7" t="s">
        <v>1620</v>
      </c>
      <c r="O226" s="8" t="s">
        <v>251</v>
      </c>
      <c r="P226" s="10">
        <v>46146</v>
      </c>
    </row>
    <row r="227" spans="1:16" ht="225" x14ac:dyDescent="0.2">
      <c r="A227" s="3" t="s">
        <v>25</v>
      </c>
      <c r="B227" s="4" t="s">
        <v>25</v>
      </c>
      <c r="C227" s="4" t="s">
        <v>653</v>
      </c>
      <c r="D227" s="4" t="s">
        <v>434</v>
      </c>
      <c r="E227" s="4" t="s">
        <v>225</v>
      </c>
      <c r="F227" s="5">
        <v>20</v>
      </c>
      <c r="G227" s="6">
        <v>70.75</v>
      </c>
      <c r="H227" s="12">
        <f>G227*0.17</f>
        <v>12.027500000000002</v>
      </c>
      <c r="I227" s="13">
        <f>G227*0.3</f>
        <v>21.224999999999998</v>
      </c>
      <c r="J227" s="13">
        <f t="shared" si="24"/>
        <v>104.0025</v>
      </c>
      <c r="K227" s="13">
        <f t="shared" si="25"/>
        <v>114.40275000000001</v>
      </c>
      <c r="L227" s="7"/>
      <c r="M227" s="4" t="s">
        <v>918</v>
      </c>
      <c r="N227" s="7" t="s">
        <v>1646</v>
      </c>
      <c r="O227" s="8" t="s">
        <v>508</v>
      </c>
      <c r="P227" s="10">
        <v>46147</v>
      </c>
    </row>
    <row r="228" spans="1:16" ht="150" x14ac:dyDescent="0.2">
      <c r="A228" s="3" t="s">
        <v>103</v>
      </c>
      <c r="B228" s="4" t="s">
        <v>136</v>
      </c>
      <c r="C228" s="4" t="s">
        <v>1864</v>
      </c>
      <c r="D228" s="4" t="s">
        <v>1356</v>
      </c>
      <c r="E228" s="4" t="s">
        <v>227</v>
      </c>
      <c r="F228" s="5">
        <v>10</v>
      </c>
      <c r="G228" s="6">
        <v>40.450000000000003</v>
      </c>
      <c r="H228" s="12">
        <f>G228*0.17</f>
        <v>6.8765000000000009</v>
      </c>
      <c r="I228" s="13">
        <f>G228*0.3</f>
        <v>12.135</v>
      </c>
      <c r="J228" s="13">
        <f t="shared" si="24"/>
        <v>59.461500000000001</v>
      </c>
      <c r="K228" s="13">
        <f t="shared" si="25"/>
        <v>65.407650000000004</v>
      </c>
      <c r="L228" s="7"/>
      <c r="M228" s="4" t="s">
        <v>1594</v>
      </c>
      <c r="N228" s="7" t="s">
        <v>1863</v>
      </c>
      <c r="O228" s="8" t="s">
        <v>313</v>
      </c>
      <c r="P228" s="10">
        <v>46150</v>
      </c>
    </row>
    <row r="229" spans="1:16" ht="150" x14ac:dyDescent="0.2">
      <c r="A229" s="3" t="s">
        <v>103</v>
      </c>
      <c r="B229" s="4" t="s">
        <v>136</v>
      </c>
      <c r="C229" s="4" t="s">
        <v>344</v>
      </c>
      <c r="D229" s="4" t="s">
        <v>1356</v>
      </c>
      <c r="E229" s="4" t="s">
        <v>227</v>
      </c>
      <c r="F229" s="5">
        <v>10</v>
      </c>
      <c r="G229" s="6">
        <v>40.450000000000003</v>
      </c>
      <c r="H229" s="12">
        <f>G229*0.17</f>
        <v>6.8765000000000009</v>
      </c>
      <c r="I229" s="13">
        <f>G229*0.3</f>
        <v>12.135</v>
      </c>
      <c r="J229" s="13">
        <f t="shared" si="24"/>
        <v>59.461500000000001</v>
      </c>
      <c r="K229" s="13">
        <f t="shared" si="25"/>
        <v>65.407650000000004</v>
      </c>
      <c r="L229" s="7"/>
      <c r="M229" s="4" t="s">
        <v>1594</v>
      </c>
      <c r="N229" s="7" t="s">
        <v>1863</v>
      </c>
      <c r="O229" s="8" t="s">
        <v>824</v>
      </c>
      <c r="P229" s="10">
        <v>46150</v>
      </c>
    </row>
    <row r="230" spans="1:16" ht="165" x14ac:dyDescent="0.2">
      <c r="A230" s="3" t="s">
        <v>26</v>
      </c>
      <c r="B230" s="4" t="s">
        <v>910</v>
      </c>
      <c r="C230" s="4" t="s">
        <v>538</v>
      </c>
      <c r="D230" s="4" t="s">
        <v>667</v>
      </c>
      <c r="E230" s="4" t="s">
        <v>198</v>
      </c>
      <c r="F230" s="5">
        <v>48</v>
      </c>
      <c r="G230" s="6">
        <v>146.58000000000001</v>
      </c>
      <c r="H230" s="12">
        <f>G230*0.14</f>
        <v>20.521200000000004</v>
      </c>
      <c r="I230" s="13">
        <f>G230*0.22</f>
        <v>32.247600000000006</v>
      </c>
      <c r="J230" s="13">
        <f t="shared" si="24"/>
        <v>199.34880000000001</v>
      </c>
      <c r="K230" s="13">
        <f t="shared" si="25"/>
        <v>219.28368000000003</v>
      </c>
      <c r="L230" s="7"/>
      <c r="M230" s="4" t="s">
        <v>504</v>
      </c>
      <c r="N230" s="7" t="s">
        <v>2024</v>
      </c>
      <c r="O230" s="8" t="s">
        <v>539</v>
      </c>
      <c r="P230" s="10">
        <v>46156</v>
      </c>
    </row>
    <row r="231" spans="1:16" ht="165" x14ac:dyDescent="0.2">
      <c r="A231" s="3" t="s">
        <v>26</v>
      </c>
      <c r="B231" s="4" t="s">
        <v>910</v>
      </c>
      <c r="C231" s="4" t="s">
        <v>538</v>
      </c>
      <c r="D231" s="4" t="s">
        <v>667</v>
      </c>
      <c r="E231" s="4" t="s">
        <v>198</v>
      </c>
      <c r="F231" s="5">
        <v>48</v>
      </c>
      <c r="G231" s="6">
        <v>146.58000000000001</v>
      </c>
      <c r="H231" s="12">
        <f>G231*0.14</f>
        <v>20.521200000000004</v>
      </c>
      <c r="I231" s="13">
        <f>G231*0.22</f>
        <v>32.247600000000006</v>
      </c>
      <c r="J231" s="13">
        <f t="shared" si="24"/>
        <v>199.34880000000001</v>
      </c>
      <c r="K231" s="13">
        <f t="shared" si="25"/>
        <v>219.28368000000003</v>
      </c>
      <c r="L231" s="7"/>
      <c r="M231" s="4" t="s">
        <v>1077</v>
      </c>
      <c r="N231" s="7" t="s">
        <v>2024</v>
      </c>
      <c r="O231" s="8" t="s">
        <v>1078</v>
      </c>
      <c r="P231" s="10">
        <v>46156</v>
      </c>
    </row>
    <row r="232" spans="1:16" ht="240" x14ac:dyDescent="0.2">
      <c r="A232" s="3" t="s">
        <v>1574</v>
      </c>
      <c r="B232" s="4" t="s">
        <v>1575</v>
      </c>
      <c r="C232" s="4" t="s">
        <v>1883</v>
      </c>
      <c r="D232" s="4" t="s">
        <v>1884</v>
      </c>
      <c r="E232" s="4" t="s">
        <v>1576</v>
      </c>
      <c r="F232" s="5">
        <v>120</v>
      </c>
      <c r="G232" s="6">
        <v>326000</v>
      </c>
      <c r="H232" s="12">
        <f>G232*0.1</f>
        <v>32600</v>
      </c>
      <c r="I232" s="13">
        <f>G232*0.15</f>
        <v>48900</v>
      </c>
      <c r="J232" s="13">
        <f t="shared" si="24"/>
        <v>407500</v>
      </c>
      <c r="K232" s="13">
        <f t="shared" si="25"/>
        <v>448250.00000000006</v>
      </c>
      <c r="L232" s="7"/>
      <c r="M232" s="4" t="s">
        <v>1577</v>
      </c>
      <c r="N232" s="7" t="s">
        <v>1885</v>
      </c>
      <c r="O232" s="8" t="s">
        <v>1578</v>
      </c>
      <c r="P232" s="10">
        <v>46150</v>
      </c>
    </row>
    <row r="233" spans="1:16" ht="210" x14ac:dyDescent="0.2">
      <c r="A233" s="3" t="s">
        <v>129</v>
      </c>
      <c r="B233" s="4" t="s">
        <v>130</v>
      </c>
      <c r="C233" s="4" t="s">
        <v>1647</v>
      </c>
      <c r="D233" s="4" t="s">
        <v>1389</v>
      </c>
      <c r="E233" s="4" t="s">
        <v>252</v>
      </c>
      <c r="F233" s="5">
        <v>5</v>
      </c>
      <c r="G233" s="6">
        <v>3493.18</v>
      </c>
      <c r="H233" s="12">
        <f>G233*0.1</f>
        <v>349.31799999999998</v>
      </c>
      <c r="I233" s="13">
        <f>G233*0.15</f>
        <v>523.97699999999998</v>
      </c>
      <c r="J233" s="13">
        <f t="shared" si="24"/>
        <v>4366.4749999999995</v>
      </c>
      <c r="K233" s="13">
        <f t="shared" si="25"/>
        <v>4803.1224999999995</v>
      </c>
      <c r="L233" s="7"/>
      <c r="M233" s="4" t="s">
        <v>1268</v>
      </c>
      <c r="N233" s="7" t="s">
        <v>1648</v>
      </c>
      <c r="O233" s="8" t="s">
        <v>643</v>
      </c>
      <c r="P233" s="10">
        <v>46146</v>
      </c>
    </row>
    <row r="234" spans="1:16" ht="180" x14ac:dyDescent="0.2">
      <c r="A234" s="3" t="s">
        <v>27</v>
      </c>
      <c r="B234" s="4" t="s">
        <v>27</v>
      </c>
      <c r="C234" s="4" t="s">
        <v>1438</v>
      </c>
      <c r="D234" s="4" t="s">
        <v>408</v>
      </c>
      <c r="E234" s="4" t="s">
        <v>170</v>
      </c>
      <c r="F234" s="5">
        <v>1</v>
      </c>
      <c r="G234" s="6">
        <v>123.07</v>
      </c>
      <c r="H234" s="12">
        <f>G234*0.14</f>
        <v>17.229800000000001</v>
      </c>
      <c r="I234" s="13">
        <f>G234*0.22</f>
        <v>27.075399999999998</v>
      </c>
      <c r="J234" s="13">
        <f t="shared" si="24"/>
        <v>167.37520000000001</v>
      </c>
      <c r="K234" s="13">
        <f t="shared" si="25"/>
        <v>184.11272000000002</v>
      </c>
      <c r="L234" s="7"/>
      <c r="M234" s="4" t="s">
        <v>1437</v>
      </c>
      <c r="N234" s="7" t="s">
        <v>2027</v>
      </c>
      <c r="O234" s="8" t="s">
        <v>589</v>
      </c>
      <c r="P234" s="10">
        <v>46156</v>
      </c>
    </row>
    <row r="235" spans="1:16" ht="180" x14ac:dyDescent="0.2">
      <c r="A235" s="3" t="s">
        <v>27</v>
      </c>
      <c r="B235" s="4" t="s">
        <v>27</v>
      </c>
      <c r="C235" s="4" t="s">
        <v>1439</v>
      </c>
      <c r="D235" s="4" t="s">
        <v>408</v>
      </c>
      <c r="E235" s="4" t="s">
        <v>170</v>
      </c>
      <c r="F235" s="5">
        <v>1</v>
      </c>
      <c r="G235" s="6">
        <v>123.07</v>
      </c>
      <c r="H235" s="12">
        <f>G235*0.14</f>
        <v>17.229800000000001</v>
      </c>
      <c r="I235" s="13">
        <f>G235*0.22</f>
        <v>27.075399999999998</v>
      </c>
      <c r="J235" s="13">
        <f t="shared" si="24"/>
        <v>167.37520000000001</v>
      </c>
      <c r="K235" s="13">
        <f t="shared" si="25"/>
        <v>184.11272000000002</v>
      </c>
      <c r="L235" s="7"/>
      <c r="M235" s="4" t="s">
        <v>1437</v>
      </c>
      <c r="N235" s="7" t="s">
        <v>2027</v>
      </c>
      <c r="O235" s="8" t="s">
        <v>591</v>
      </c>
      <c r="P235" s="10">
        <v>46156</v>
      </c>
    </row>
    <row r="236" spans="1:16" ht="180" x14ac:dyDescent="0.2">
      <c r="A236" s="3" t="s">
        <v>27</v>
      </c>
      <c r="B236" s="4" t="s">
        <v>27</v>
      </c>
      <c r="C236" s="4" t="s">
        <v>1440</v>
      </c>
      <c r="D236" s="4" t="s">
        <v>408</v>
      </c>
      <c r="E236" s="4" t="s">
        <v>170</v>
      </c>
      <c r="F236" s="5">
        <v>1</v>
      </c>
      <c r="G236" s="6">
        <v>165.76</v>
      </c>
      <c r="H236" s="12">
        <f>G236*0.14</f>
        <v>23.206400000000002</v>
      </c>
      <c r="I236" s="13">
        <f>G236*0.22</f>
        <v>36.467199999999998</v>
      </c>
      <c r="J236" s="13">
        <f t="shared" si="24"/>
        <v>225.43359999999998</v>
      </c>
      <c r="K236" s="13">
        <f t="shared" si="25"/>
        <v>247.97695999999999</v>
      </c>
      <c r="L236" s="7"/>
      <c r="M236" s="4" t="s">
        <v>1437</v>
      </c>
      <c r="N236" s="7" t="s">
        <v>2027</v>
      </c>
      <c r="O236" s="8" t="s">
        <v>590</v>
      </c>
      <c r="P236" s="10">
        <v>46156</v>
      </c>
    </row>
    <row r="237" spans="1:16" ht="180" x14ac:dyDescent="0.2">
      <c r="A237" s="3" t="s">
        <v>27</v>
      </c>
      <c r="B237" s="4" t="s">
        <v>27</v>
      </c>
      <c r="C237" s="4" t="s">
        <v>1441</v>
      </c>
      <c r="D237" s="4" t="s">
        <v>408</v>
      </c>
      <c r="E237" s="4" t="s">
        <v>170</v>
      </c>
      <c r="F237" s="5">
        <v>1</v>
      </c>
      <c r="G237" s="6">
        <v>165.76</v>
      </c>
      <c r="H237" s="12">
        <f>G237*0.14</f>
        <v>23.206400000000002</v>
      </c>
      <c r="I237" s="13">
        <f>G237*0.22</f>
        <v>36.467199999999998</v>
      </c>
      <c r="J237" s="13">
        <f t="shared" si="24"/>
        <v>225.43359999999998</v>
      </c>
      <c r="K237" s="13">
        <f t="shared" si="25"/>
        <v>247.97695999999999</v>
      </c>
      <c r="L237" s="7"/>
      <c r="M237" s="4" t="s">
        <v>1437</v>
      </c>
      <c r="N237" s="7" t="s">
        <v>2027</v>
      </c>
      <c r="O237" s="8" t="s">
        <v>592</v>
      </c>
      <c r="P237" s="10">
        <v>46156</v>
      </c>
    </row>
    <row r="238" spans="1:16" ht="210" x14ac:dyDescent="0.2">
      <c r="A238" s="3" t="s">
        <v>27</v>
      </c>
      <c r="B238" s="4" t="s">
        <v>27</v>
      </c>
      <c r="C238" s="4" t="s">
        <v>854</v>
      </c>
      <c r="D238" s="4" t="s">
        <v>2028</v>
      </c>
      <c r="E238" s="4" t="s">
        <v>170</v>
      </c>
      <c r="F238" s="5">
        <v>10</v>
      </c>
      <c r="G238" s="6">
        <v>63.46</v>
      </c>
      <c r="H238" s="12">
        <f>G238*0.17</f>
        <v>10.788200000000002</v>
      </c>
      <c r="I238" s="13">
        <f>G238*0.3</f>
        <v>19.038</v>
      </c>
      <c r="J238" s="13">
        <f t="shared" si="24"/>
        <v>93.286199999999994</v>
      </c>
      <c r="K238" s="13">
        <f t="shared" si="25"/>
        <v>102.61481999999999</v>
      </c>
      <c r="L238" s="7"/>
      <c r="M238" s="4" t="s">
        <v>1600</v>
      </c>
      <c r="N238" s="7" t="s">
        <v>2029</v>
      </c>
      <c r="O238" s="8" t="s">
        <v>2030</v>
      </c>
      <c r="P238" s="10">
        <v>46156</v>
      </c>
    </row>
    <row r="239" spans="1:16" ht="210" x14ac:dyDescent="0.2">
      <c r="A239" s="3" t="s">
        <v>27</v>
      </c>
      <c r="B239" s="4" t="s">
        <v>27</v>
      </c>
      <c r="C239" s="4" t="s">
        <v>666</v>
      </c>
      <c r="D239" s="4" t="s">
        <v>2028</v>
      </c>
      <c r="E239" s="4" t="s">
        <v>170</v>
      </c>
      <c r="F239" s="5">
        <v>20</v>
      </c>
      <c r="G239" s="6">
        <v>126.91</v>
      </c>
      <c r="H239" s="12">
        <f>G239*0.14</f>
        <v>17.767400000000002</v>
      </c>
      <c r="I239" s="13">
        <f>G239*0.22</f>
        <v>27.920199999999998</v>
      </c>
      <c r="J239" s="13">
        <f t="shared" si="24"/>
        <v>172.5976</v>
      </c>
      <c r="K239" s="13">
        <f t="shared" si="25"/>
        <v>189.85736000000003</v>
      </c>
      <c r="L239" s="7"/>
      <c r="M239" s="4" t="s">
        <v>1600</v>
      </c>
      <c r="N239" s="7" t="s">
        <v>2029</v>
      </c>
      <c r="O239" s="8" t="s">
        <v>131</v>
      </c>
      <c r="P239" s="10">
        <v>46156</v>
      </c>
    </row>
    <row r="240" spans="1:16" ht="210" x14ac:dyDescent="0.2">
      <c r="A240" s="3" t="s">
        <v>27</v>
      </c>
      <c r="B240" s="4" t="s">
        <v>27</v>
      </c>
      <c r="C240" s="4" t="s">
        <v>2031</v>
      </c>
      <c r="D240" s="4" t="s">
        <v>2028</v>
      </c>
      <c r="E240" s="4" t="s">
        <v>170</v>
      </c>
      <c r="F240" s="5">
        <v>30</v>
      </c>
      <c r="G240" s="6">
        <v>190.37</v>
      </c>
      <c r="H240" s="12">
        <f>G240*0.14</f>
        <v>26.651800000000001</v>
      </c>
      <c r="I240" s="13">
        <f>G240*0.22</f>
        <v>41.881399999999999</v>
      </c>
      <c r="J240" s="13">
        <f t="shared" si="24"/>
        <v>258.90320000000003</v>
      </c>
      <c r="K240" s="13">
        <f t="shared" si="25"/>
        <v>284.79352000000006</v>
      </c>
      <c r="L240" s="7"/>
      <c r="M240" s="4" t="s">
        <v>1600</v>
      </c>
      <c r="N240" s="7" t="s">
        <v>2029</v>
      </c>
      <c r="O240" s="8" t="s">
        <v>2032</v>
      </c>
      <c r="P240" s="10">
        <v>46156</v>
      </c>
    </row>
    <row r="241" spans="1:16" ht="165" x14ac:dyDescent="0.2">
      <c r="A241" s="3" t="s">
        <v>27</v>
      </c>
      <c r="B241" s="4" t="s">
        <v>381</v>
      </c>
      <c r="C241" s="4" t="s">
        <v>480</v>
      </c>
      <c r="D241" s="4" t="s">
        <v>370</v>
      </c>
      <c r="E241" s="4" t="s">
        <v>231</v>
      </c>
      <c r="F241" s="5">
        <v>1</v>
      </c>
      <c r="G241" s="6">
        <v>228.09</v>
      </c>
      <c r="H241" s="12">
        <f>G241*0.14</f>
        <v>31.932600000000004</v>
      </c>
      <c r="I241" s="13">
        <f>G241*0.22</f>
        <v>50.1798</v>
      </c>
      <c r="J241" s="13">
        <f t="shared" si="24"/>
        <v>310.20240000000001</v>
      </c>
      <c r="K241" s="13">
        <f t="shared" si="25"/>
        <v>341.22264000000001</v>
      </c>
      <c r="L241" s="7"/>
      <c r="M241" s="4" t="s">
        <v>471</v>
      </c>
      <c r="N241" s="7" t="s">
        <v>2021</v>
      </c>
      <c r="O241" s="8" t="s">
        <v>1248</v>
      </c>
      <c r="P241" s="10">
        <v>46156</v>
      </c>
    </row>
    <row r="242" spans="1:16" ht="165" x14ac:dyDescent="0.2">
      <c r="A242" s="3" t="s">
        <v>27</v>
      </c>
      <c r="B242" s="4" t="s">
        <v>381</v>
      </c>
      <c r="C242" s="4" t="s">
        <v>2020</v>
      </c>
      <c r="D242" s="4" t="s">
        <v>370</v>
      </c>
      <c r="E242" s="4" t="s">
        <v>231</v>
      </c>
      <c r="F242" s="5">
        <v>1</v>
      </c>
      <c r="G242" s="6">
        <v>228.09</v>
      </c>
      <c r="H242" s="12">
        <f>G242*0.14</f>
        <v>31.932600000000004</v>
      </c>
      <c r="I242" s="13">
        <f>G242*0.22</f>
        <v>50.1798</v>
      </c>
      <c r="J242" s="13">
        <f t="shared" si="24"/>
        <v>310.20240000000001</v>
      </c>
      <c r="K242" s="13">
        <f t="shared" si="25"/>
        <v>341.22264000000001</v>
      </c>
      <c r="L242" s="7"/>
      <c r="M242" s="4" t="s">
        <v>431</v>
      </c>
      <c r="N242" s="7" t="s">
        <v>2021</v>
      </c>
      <c r="O242" s="8" t="s">
        <v>893</v>
      </c>
      <c r="P242" s="10">
        <v>46156</v>
      </c>
    </row>
    <row r="243" spans="1:16" ht="135" x14ac:dyDescent="0.2">
      <c r="A243" s="3" t="s">
        <v>28</v>
      </c>
      <c r="B243" s="4" t="s">
        <v>1906</v>
      </c>
      <c r="C243" s="4" t="s">
        <v>403</v>
      </c>
      <c r="D243" s="4" t="s">
        <v>633</v>
      </c>
      <c r="E243" s="4" t="s">
        <v>281</v>
      </c>
      <c r="F243" s="5">
        <v>1</v>
      </c>
      <c r="G243" s="6">
        <v>358.97</v>
      </c>
      <c r="H243" s="12">
        <f>G243*0.14</f>
        <v>50.255800000000008</v>
      </c>
      <c r="I243" s="13">
        <f>G243*0.22</f>
        <v>78.973400000000012</v>
      </c>
      <c r="J243" s="13">
        <f t="shared" si="24"/>
        <v>488.19920000000008</v>
      </c>
      <c r="K243" s="13">
        <f t="shared" si="25"/>
        <v>537.01912000000016</v>
      </c>
      <c r="L243" s="7"/>
      <c r="M243" s="4" t="s">
        <v>1907</v>
      </c>
      <c r="N243" s="7" t="s">
        <v>1908</v>
      </c>
      <c r="O243" s="8" t="s">
        <v>644</v>
      </c>
      <c r="P243" s="10">
        <v>46150</v>
      </c>
    </row>
    <row r="244" spans="1:16" ht="135" x14ac:dyDescent="0.2">
      <c r="A244" s="3" t="s">
        <v>301</v>
      </c>
      <c r="B244" s="4" t="s">
        <v>1969</v>
      </c>
      <c r="C244" s="4" t="s">
        <v>1970</v>
      </c>
      <c r="D244" s="4" t="s">
        <v>1971</v>
      </c>
      <c r="E244" s="4" t="s">
        <v>540</v>
      </c>
      <c r="F244" s="5">
        <v>1</v>
      </c>
      <c r="G244" s="6">
        <v>4290.18</v>
      </c>
      <c r="H244" s="12">
        <f t="shared" ref="H244:H251" si="30">G244*0.1</f>
        <v>429.01800000000003</v>
      </c>
      <c r="I244" s="13">
        <f t="shared" ref="I244:I251" si="31">G244*0.15</f>
        <v>643.52700000000004</v>
      </c>
      <c r="J244" s="13">
        <f t="shared" si="24"/>
        <v>5362.7250000000004</v>
      </c>
      <c r="K244" s="13">
        <f t="shared" si="25"/>
        <v>5898.9975000000013</v>
      </c>
      <c r="L244" s="7"/>
      <c r="M244" s="4" t="s">
        <v>1972</v>
      </c>
      <c r="N244" s="7" t="s">
        <v>1973</v>
      </c>
      <c r="O244" s="8" t="s">
        <v>1974</v>
      </c>
      <c r="P244" s="10">
        <v>46156</v>
      </c>
    </row>
    <row r="245" spans="1:16" ht="180" x14ac:dyDescent="0.2">
      <c r="A245" s="3" t="s">
        <v>29</v>
      </c>
      <c r="B245" s="4" t="s">
        <v>1364</v>
      </c>
      <c r="C245" s="4" t="s">
        <v>447</v>
      </c>
      <c r="D245" s="4" t="s">
        <v>361</v>
      </c>
      <c r="E245" s="4" t="s">
        <v>285</v>
      </c>
      <c r="F245" s="5">
        <v>1</v>
      </c>
      <c r="G245" s="6">
        <v>38819.339999999997</v>
      </c>
      <c r="H245" s="12">
        <f t="shared" si="30"/>
        <v>3881.9339999999997</v>
      </c>
      <c r="I245" s="13">
        <f t="shared" si="31"/>
        <v>5822.9009999999989</v>
      </c>
      <c r="J245" s="13">
        <f t="shared" si="24"/>
        <v>48524.174999999996</v>
      </c>
      <c r="K245" s="13">
        <f t="shared" si="25"/>
        <v>53376.592499999999</v>
      </c>
      <c r="L245" s="7"/>
      <c r="M245" s="4" t="s">
        <v>1366</v>
      </c>
      <c r="N245" s="7" t="s">
        <v>1708</v>
      </c>
      <c r="O245" s="8" t="s">
        <v>1365</v>
      </c>
      <c r="P245" s="10">
        <v>46147</v>
      </c>
    </row>
    <row r="246" spans="1:16" ht="180" x14ac:dyDescent="0.2">
      <c r="A246" s="3" t="s">
        <v>29</v>
      </c>
      <c r="B246" s="4" t="s">
        <v>105</v>
      </c>
      <c r="C246" s="4" t="s">
        <v>348</v>
      </c>
      <c r="D246" s="4" t="s">
        <v>361</v>
      </c>
      <c r="E246" s="4" t="s">
        <v>285</v>
      </c>
      <c r="F246" s="5">
        <v>1</v>
      </c>
      <c r="G246" s="6">
        <v>12644.07</v>
      </c>
      <c r="H246" s="12">
        <f t="shared" si="30"/>
        <v>1264.4070000000002</v>
      </c>
      <c r="I246" s="13">
        <f t="shared" si="31"/>
        <v>1896.6104999999998</v>
      </c>
      <c r="J246" s="13">
        <f t="shared" si="24"/>
        <v>15805.087499999998</v>
      </c>
      <c r="K246" s="13">
        <f t="shared" si="25"/>
        <v>17385.596249999999</v>
      </c>
      <c r="L246" s="7"/>
      <c r="M246" s="4" t="s">
        <v>1247</v>
      </c>
      <c r="N246" s="7" t="s">
        <v>2022</v>
      </c>
      <c r="O246" s="8" t="s">
        <v>147</v>
      </c>
      <c r="P246" s="10">
        <v>46156</v>
      </c>
    </row>
    <row r="247" spans="1:16" ht="180" x14ac:dyDescent="0.2">
      <c r="A247" s="3" t="s">
        <v>29</v>
      </c>
      <c r="B247" s="4" t="s">
        <v>105</v>
      </c>
      <c r="C247" s="4" t="s">
        <v>348</v>
      </c>
      <c r="D247" s="4" t="s">
        <v>361</v>
      </c>
      <c r="E247" s="4" t="s">
        <v>285</v>
      </c>
      <c r="F247" s="5">
        <v>1</v>
      </c>
      <c r="G247" s="6">
        <v>12644.27</v>
      </c>
      <c r="H247" s="12">
        <f t="shared" si="30"/>
        <v>1264.4270000000001</v>
      </c>
      <c r="I247" s="13">
        <f t="shared" si="31"/>
        <v>1896.6405</v>
      </c>
      <c r="J247" s="13">
        <f t="shared" si="24"/>
        <v>15805.3375</v>
      </c>
      <c r="K247" s="13">
        <f t="shared" si="25"/>
        <v>17385.87125</v>
      </c>
      <c r="L247" s="7"/>
      <c r="M247" s="4" t="s">
        <v>1247</v>
      </c>
      <c r="N247" s="7" t="s">
        <v>2022</v>
      </c>
      <c r="O247" s="8" t="s">
        <v>106</v>
      </c>
      <c r="P247" s="10">
        <v>46156</v>
      </c>
    </row>
    <row r="248" spans="1:16" ht="240" x14ac:dyDescent="0.2">
      <c r="A248" s="3" t="s">
        <v>29</v>
      </c>
      <c r="B248" s="4" t="s">
        <v>1217</v>
      </c>
      <c r="C248" s="4" t="s">
        <v>1006</v>
      </c>
      <c r="D248" s="4" t="s">
        <v>361</v>
      </c>
      <c r="E248" s="4" t="s">
        <v>285</v>
      </c>
      <c r="F248" s="5">
        <v>1</v>
      </c>
      <c r="G248" s="6">
        <v>6329.49</v>
      </c>
      <c r="H248" s="12">
        <f t="shared" si="30"/>
        <v>632.94900000000007</v>
      </c>
      <c r="I248" s="13">
        <f t="shared" si="31"/>
        <v>949.42349999999988</v>
      </c>
      <c r="J248" s="13">
        <f t="shared" si="24"/>
        <v>7911.8625000000002</v>
      </c>
      <c r="K248" s="13">
        <f t="shared" si="25"/>
        <v>8703.0487500000017</v>
      </c>
      <c r="L248" s="7"/>
      <c r="M248" s="4" t="s">
        <v>139</v>
      </c>
      <c r="N248" s="7" t="s">
        <v>1867</v>
      </c>
      <c r="O248" s="8" t="s">
        <v>664</v>
      </c>
      <c r="P248" s="10">
        <v>46150</v>
      </c>
    </row>
    <row r="249" spans="1:16" ht="240" x14ac:dyDescent="0.2">
      <c r="A249" s="3" t="s">
        <v>29</v>
      </c>
      <c r="B249" s="4" t="s">
        <v>1217</v>
      </c>
      <c r="C249" s="4" t="s">
        <v>1006</v>
      </c>
      <c r="D249" s="4" t="s">
        <v>361</v>
      </c>
      <c r="E249" s="4" t="s">
        <v>285</v>
      </c>
      <c r="F249" s="5">
        <v>1</v>
      </c>
      <c r="G249" s="6">
        <v>6329.49</v>
      </c>
      <c r="H249" s="12">
        <f t="shared" si="30"/>
        <v>632.94900000000007</v>
      </c>
      <c r="I249" s="13">
        <f t="shared" si="31"/>
        <v>949.42349999999988</v>
      </c>
      <c r="J249" s="13">
        <f t="shared" si="24"/>
        <v>7911.8625000000002</v>
      </c>
      <c r="K249" s="13">
        <f t="shared" si="25"/>
        <v>8703.0487500000017</v>
      </c>
      <c r="L249" s="7"/>
      <c r="M249" s="4" t="s">
        <v>1267</v>
      </c>
      <c r="N249" s="7" t="s">
        <v>1867</v>
      </c>
      <c r="O249" s="8" t="s">
        <v>664</v>
      </c>
      <c r="P249" s="10">
        <v>46150</v>
      </c>
    </row>
    <row r="250" spans="1:16" ht="180" x14ac:dyDescent="0.2">
      <c r="A250" s="3" t="s">
        <v>582</v>
      </c>
      <c r="B250" s="4" t="s">
        <v>133</v>
      </c>
      <c r="C250" s="4" t="s">
        <v>286</v>
      </c>
      <c r="D250" s="4" t="s">
        <v>361</v>
      </c>
      <c r="E250" s="4" t="s">
        <v>287</v>
      </c>
      <c r="F250" s="5">
        <v>5</v>
      </c>
      <c r="G250" s="6">
        <v>1098.26</v>
      </c>
      <c r="H250" s="12">
        <f t="shared" si="30"/>
        <v>109.82600000000001</v>
      </c>
      <c r="I250" s="13">
        <f t="shared" si="31"/>
        <v>164.739</v>
      </c>
      <c r="J250" s="13">
        <f t="shared" si="24"/>
        <v>1372.825</v>
      </c>
      <c r="K250" s="13">
        <f t="shared" si="25"/>
        <v>1510.1075000000001</v>
      </c>
      <c r="L250" s="7"/>
      <c r="M250" s="4" t="s">
        <v>1363</v>
      </c>
      <c r="N250" s="7" t="s">
        <v>2025</v>
      </c>
      <c r="O250" s="8" t="s">
        <v>134</v>
      </c>
      <c r="P250" s="10">
        <v>46156</v>
      </c>
    </row>
    <row r="251" spans="1:16" ht="180" x14ac:dyDescent="0.2">
      <c r="A251" s="3" t="s">
        <v>582</v>
      </c>
      <c r="B251" s="4" t="s">
        <v>133</v>
      </c>
      <c r="C251" s="4" t="s">
        <v>286</v>
      </c>
      <c r="D251" s="4" t="s">
        <v>361</v>
      </c>
      <c r="E251" s="4" t="s">
        <v>287</v>
      </c>
      <c r="F251" s="5">
        <v>5</v>
      </c>
      <c r="G251" s="6">
        <v>1098.26</v>
      </c>
      <c r="H251" s="12">
        <f t="shared" si="30"/>
        <v>109.82600000000001</v>
      </c>
      <c r="I251" s="13">
        <f t="shared" si="31"/>
        <v>164.739</v>
      </c>
      <c r="J251" s="13">
        <f t="shared" si="24"/>
        <v>1372.825</v>
      </c>
      <c r="K251" s="13">
        <f t="shared" si="25"/>
        <v>1510.1075000000001</v>
      </c>
      <c r="L251" s="7"/>
      <c r="M251" s="4" t="s">
        <v>1363</v>
      </c>
      <c r="N251" s="7" t="s">
        <v>2025</v>
      </c>
      <c r="O251" s="8" t="s">
        <v>1022</v>
      </c>
      <c r="P251" s="10">
        <v>46156</v>
      </c>
    </row>
    <row r="252" spans="1:16" ht="195" x14ac:dyDescent="0.2">
      <c r="A252" s="3" t="s">
        <v>127</v>
      </c>
      <c r="B252" s="4" t="s">
        <v>1232</v>
      </c>
      <c r="C252" s="4" t="s">
        <v>736</v>
      </c>
      <c r="D252" s="4" t="s">
        <v>881</v>
      </c>
      <c r="E252" s="4" t="s">
        <v>211</v>
      </c>
      <c r="F252" s="5">
        <v>30</v>
      </c>
      <c r="G252" s="6">
        <v>135.54</v>
      </c>
      <c r="H252" s="12">
        <f t="shared" ref="H252:H263" si="32">G252*0.14</f>
        <v>18.9756</v>
      </c>
      <c r="I252" s="13">
        <f t="shared" ref="I252:I263" si="33">G252*0.22</f>
        <v>29.8188</v>
      </c>
      <c r="J252" s="13">
        <f t="shared" si="24"/>
        <v>184.33440000000002</v>
      </c>
      <c r="K252" s="13">
        <f t="shared" si="25"/>
        <v>202.76784000000004</v>
      </c>
      <c r="L252" s="7"/>
      <c r="M252" s="4" t="s">
        <v>1890</v>
      </c>
      <c r="N252" s="7" t="s">
        <v>1891</v>
      </c>
      <c r="O252" s="8" t="s">
        <v>1892</v>
      </c>
      <c r="P252" s="10">
        <v>46150</v>
      </c>
    </row>
    <row r="253" spans="1:16" ht="195" x14ac:dyDescent="0.2">
      <c r="A253" s="3" t="s">
        <v>127</v>
      </c>
      <c r="B253" s="4" t="s">
        <v>1232</v>
      </c>
      <c r="C253" s="4" t="s">
        <v>902</v>
      </c>
      <c r="D253" s="4" t="s">
        <v>881</v>
      </c>
      <c r="E253" s="4" t="s">
        <v>211</v>
      </c>
      <c r="F253" s="5">
        <v>40</v>
      </c>
      <c r="G253" s="6">
        <v>180.72</v>
      </c>
      <c r="H253" s="12">
        <f t="shared" si="32"/>
        <v>25.300800000000002</v>
      </c>
      <c r="I253" s="13">
        <f t="shared" si="33"/>
        <v>39.758400000000002</v>
      </c>
      <c r="J253" s="13">
        <f t="shared" si="24"/>
        <v>245.7792</v>
      </c>
      <c r="K253" s="13">
        <f t="shared" si="25"/>
        <v>270.35712000000001</v>
      </c>
      <c r="L253" s="7"/>
      <c r="M253" s="4" t="s">
        <v>1890</v>
      </c>
      <c r="N253" s="7" t="s">
        <v>1891</v>
      </c>
      <c r="O253" s="8" t="s">
        <v>1893</v>
      </c>
      <c r="P253" s="10">
        <v>46150</v>
      </c>
    </row>
    <row r="254" spans="1:16" ht="195" x14ac:dyDescent="0.2">
      <c r="A254" s="3" t="s">
        <v>127</v>
      </c>
      <c r="B254" s="4" t="s">
        <v>1232</v>
      </c>
      <c r="C254" s="4" t="s">
        <v>903</v>
      </c>
      <c r="D254" s="4" t="s">
        <v>881</v>
      </c>
      <c r="E254" s="4" t="s">
        <v>211</v>
      </c>
      <c r="F254" s="5">
        <v>50</v>
      </c>
      <c r="G254" s="6">
        <v>225.9</v>
      </c>
      <c r="H254" s="12">
        <f t="shared" si="32"/>
        <v>31.626000000000005</v>
      </c>
      <c r="I254" s="13">
        <f t="shared" si="33"/>
        <v>49.698</v>
      </c>
      <c r="J254" s="13">
        <f t="shared" si="24"/>
        <v>307.22399999999999</v>
      </c>
      <c r="K254" s="13">
        <f t="shared" si="25"/>
        <v>337.94640000000004</v>
      </c>
      <c r="L254" s="7"/>
      <c r="M254" s="4" t="s">
        <v>1890</v>
      </c>
      <c r="N254" s="7" t="s">
        <v>1891</v>
      </c>
      <c r="O254" s="8" t="s">
        <v>1894</v>
      </c>
      <c r="P254" s="10">
        <v>46150</v>
      </c>
    </row>
    <row r="255" spans="1:16" ht="195" x14ac:dyDescent="0.2">
      <c r="A255" s="3" t="s">
        <v>127</v>
      </c>
      <c r="B255" s="4" t="s">
        <v>1146</v>
      </c>
      <c r="C255" s="4" t="s">
        <v>1459</v>
      </c>
      <c r="D255" s="4" t="s">
        <v>1804</v>
      </c>
      <c r="E255" s="4" t="s">
        <v>211</v>
      </c>
      <c r="F255" s="5">
        <v>90</v>
      </c>
      <c r="G255" s="6">
        <v>421.16</v>
      </c>
      <c r="H255" s="12">
        <f t="shared" si="32"/>
        <v>58.962400000000009</v>
      </c>
      <c r="I255" s="13">
        <f t="shared" si="33"/>
        <v>92.655200000000008</v>
      </c>
      <c r="J255" s="13">
        <f t="shared" si="24"/>
        <v>572.77760000000001</v>
      </c>
      <c r="K255" s="13">
        <f t="shared" si="25"/>
        <v>630.05536000000006</v>
      </c>
      <c r="L255" s="7"/>
      <c r="M255" s="4" t="s">
        <v>1458</v>
      </c>
      <c r="N255" s="7" t="s">
        <v>1805</v>
      </c>
      <c r="O255" s="8" t="s">
        <v>1806</v>
      </c>
      <c r="P255" s="10">
        <v>46149</v>
      </c>
    </row>
    <row r="256" spans="1:16" ht="195" x14ac:dyDescent="0.2">
      <c r="A256" s="3" t="s">
        <v>127</v>
      </c>
      <c r="B256" s="4" t="s">
        <v>1146</v>
      </c>
      <c r="C256" s="4" t="s">
        <v>1459</v>
      </c>
      <c r="D256" s="4" t="s">
        <v>1804</v>
      </c>
      <c r="E256" s="4" t="s">
        <v>211</v>
      </c>
      <c r="F256" s="5">
        <v>90</v>
      </c>
      <c r="G256" s="6">
        <v>421.16</v>
      </c>
      <c r="H256" s="12">
        <f t="shared" si="32"/>
        <v>58.962400000000009</v>
      </c>
      <c r="I256" s="13">
        <f t="shared" si="33"/>
        <v>92.655200000000008</v>
      </c>
      <c r="J256" s="13">
        <f t="shared" si="24"/>
        <v>572.77760000000001</v>
      </c>
      <c r="K256" s="13">
        <f t="shared" si="25"/>
        <v>630.05536000000006</v>
      </c>
      <c r="L256" s="7"/>
      <c r="M256" s="4" t="s">
        <v>1458</v>
      </c>
      <c r="N256" s="7" t="s">
        <v>1805</v>
      </c>
      <c r="O256" s="8" t="s">
        <v>1809</v>
      </c>
      <c r="P256" s="10">
        <v>46149</v>
      </c>
    </row>
    <row r="257" spans="1:16" ht="195" x14ac:dyDescent="0.2">
      <c r="A257" s="3" t="s">
        <v>127</v>
      </c>
      <c r="B257" s="4" t="s">
        <v>1146</v>
      </c>
      <c r="C257" s="4" t="s">
        <v>1459</v>
      </c>
      <c r="D257" s="4" t="s">
        <v>1804</v>
      </c>
      <c r="E257" s="4" t="s">
        <v>211</v>
      </c>
      <c r="F257" s="5">
        <v>90</v>
      </c>
      <c r="G257" s="6">
        <v>421.16</v>
      </c>
      <c r="H257" s="12">
        <f t="shared" si="32"/>
        <v>58.962400000000009</v>
      </c>
      <c r="I257" s="13">
        <f t="shared" si="33"/>
        <v>92.655200000000008</v>
      </c>
      <c r="J257" s="13">
        <f t="shared" si="24"/>
        <v>572.77760000000001</v>
      </c>
      <c r="K257" s="13">
        <f t="shared" si="25"/>
        <v>630.05536000000006</v>
      </c>
      <c r="L257" s="7"/>
      <c r="M257" s="4" t="s">
        <v>1458</v>
      </c>
      <c r="N257" s="7" t="s">
        <v>1805</v>
      </c>
      <c r="O257" s="8" t="s">
        <v>1811</v>
      </c>
      <c r="P257" s="10">
        <v>46149</v>
      </c>
    </row>
    <row r="258" spans="1:16" ht="180" x14ac:dyDescent="0.2">
      <c r="A258" s="3" t="s">
        <v>127</v>
      </c>
      <c r="B258" s="4" t="s">
        <v>1146</v>
      </c>
      <c r="C258" s="4" t="s">
        <v>1459</v>
      </c>
      <c r="D258" s="4" t="s">
        <v>745</v>
      </c>
      <c r="E258" s="4" t="s">
        <v>211</v>
      </c>
      <c r="F258" s="5">
        <v>90</v>
      </c>
      <c r="G258" s="6">
        <v>421.16</v>
      </c>
      <c r="H258" s="12">
        <f t="shared" si="32"/>
        <v>58.962400000000009</v>
      </c>
      <c r="I258" s="13">
        <f t="shared" si="33"/>
        <v>92.655200000000008</v>
      </c>
      <c r="J258" s="13">
        <f t="shared" si="24"/>
        <v>572.77760000000001</v>
      </c>
      <c r="K258" s="13">
        <f t="shared" si="25"/>
        <v>630.05536000000006</v>
      </c>
      <c r="L258" s="7"/>
      <c r="M258" s="4" t="s">
        <v>1458</v>
      </c>
      <c r="N258" s="7" t="s">
        <v>1805</v>
      </c>
      <c r="O258" s="8" t="s">
        <v>1813</v>
      </c>
      <c r="P258" s="10">
        <v>46149</v>
      </c>
    </row>
    <row r="259" spans="1:16" ht="180" x14ac:dyDescent="0.2">
      <c r="A259" s="3" t="s">
        <v>127</v>
      </c>
      <c r="B259" s="4" t="s">
        <v>1146</v>
      </c>
      <c r="C259" s="4" t="s">
        <v>1459</v>
      </c>
      <c r="D259" s="4" t="s">
        <v>745</v>
      </c>
      <c r="E259" s="4" t="s">
        <v>211</v>
      </c>
      <c r="F259" s="5">
        <v>90</v>
      </c>
      <c r="G259" s="6">
        <v>421.16</v>
      </c>
      <c r="H259" s="12">
        <f t="shared" si="32"/>
        <v>58.962400000000009</v>
      </c>
      <c r="I259" s="13">
        <f t="shared" si="33"/>
        <v>92.655200000000008</v>
      </c>
      <c r="J259" s="13">
        <f t="shared" ref="J259:J322" si="34">G259+H259+I259</f>
        <v>572.77760000000001</v>
      </c>
      <c r="K259" s="13">
        <f t="shared" ref="K259:K322" si="35">J259*1.1</f>
        <v>630.05536000000006</v>
      </c>
      <c r="L259" s="7"/>
      <c r="M259" s="4" t="s">
        <v>1458</v>
      </c>
      <c r="N259" s="7" t="s">
        <v>1805</v>
      </c>
      <c r="O259" s="8" t="s">
        <v>1814</v>
      </c>
      <c r="P259" s="10">
        <v>46149</v>
      </c>
    </row>
    <row r="260" spans="1:16" ht="180" x14ac:dyDescent="0.2">
      <c r="A260" s="3" t="s">
        <v>127</v>
      </c>
      <c r="B260" s="4" t="s">
        <v>1146</v>
      </c>
      <c r="C260" s="4" t="s">
        <v>1459</v>
      </c>
      <c r="D260" s="4" t="s">
        <v>745</v>
      </c>
      <c r="E260" s="4" t="s">
        <v>211</v>
      </c>
      <c r="F260" s="5">
        <v>90</v>
      </c>
      <c r="G260" s="6">
        <v>421.16</v>
      </c>
      <c r="H260" s="12">
        <f t="shared" si="32"/>
        <v>58.962400000000009</v>
      </c>
      <c r="I260" s="13">
        <f t="shared" si="33"/>
        <v>92.655200000000008</v>
      </c>
      <c r="J260" s="13">
        <f t="shared" si="34"/>
        <v>572.77760000000001</v>
      </c>
      <c r="K260" s="13">
        <f t="shared" si="35"/>
        <v>630.05536000000006</v>
      </c>
      <c r="L260" s="7"/>
      <c r="M260" s="4" t="s">
        <v>1458</v>
      </c>
      <c r="N260" s="7" t="s">
        <v>1805</v>
      </c>
      <c r="O260" s="8" t="s">
        <v>1815</v>
      </c>
      <c r="P260" s="10">
        <v>46149</v>
      </c>
    </row>
    <row r="261" spans="1:16" ht="195" x14ac:dyDescent="0.2">
      <c r="A261" s="3" t="s">
        <v>127</v>
      </c>
      <c r="B261" s="4" t="s">
        <v>1146</v>
      </c>
      <c r="C261" s="4" t="s">
        <v>1807</v>
      </c>
      <c r="D261" s="4" t="s">
        <v>1804</v>
      </c>
      <c r="E261" s="4" t="s">
        <v>211</v>
      </c>
      <c r="F261" s="5">
        <v>90</v>
      </c>
      <c r="G261" s="6">
        <v>421.16</v>
      </c>
      <c r="H261" s="12">
        <f t="shared" si="32"/>
        <v>58.962400000000009</v>
      </c>
      <c r="I261" s="13">
        <f t="shared" si="33"/>
        <v>92.655200000000008</v>
      </c>
      <c r="J261" s="13">
        <f t="shared" si="34"/>
        <v>572.77760000000001</v>
      </c>
      <c r="K261" s="13">
        <f t="shared" si="35"/>
        <v>630.05536000000006</v>
      </c>
      <c r="L261" s="7"/>
      <c r="M261" s="4" t="s">
        <v>1458</v>
      </c>
      <c r="N261" s="7" t="s">
        <v>1805</v>
      </c>
      <c r="O261" s="8" t="s">
        <v>1808</v>
      </c>
      <c r="P261" s="10">
        <v>46149</v>
      </c>
    </row>
    <row r="262" spans="1:16" ht="195" x14ac:dyDescent="0.2">
      <c r="A262" s="3" t="s">
        <v>127</v>
      </c>
      <c r="B262" s="4" t="s">
        <v>1146</v>
      </c>
      <c r="C262" s="4" t="s">
        <v>1807</v>
      </c>
      <c r="D262" s="4" t="s">
        <v>1804</v>
      </c>
      <c r="E262" s="4" t="s">
        <v>211</v>
      </c>
      <c r="F262" s="5">
        <v>90</v>
      </c>
      <c r="G262" s="6">
        <v>421.16</v>
      </c>
      <c r="H262" s="12">
        <f t="shared" si="32"/>
        <v>58.962400000000009</v>
      </c>
      <c r="I262" s="13">
        <f t="shared" si="33"/>
        <v>92.655200000000008</v>
      </c>
      <c r="J262" s="13">
        <f t="shared" si="34"/>
        <v>572.77760000000001</v>
      </c>
      <c r="K262" s="13">
        <f t="shared" si="35"/>
        <v>630.05536000000006</v>
      </c>
      <c r="L262" s="7"/>
      <c r="M262" s="4" t="s">
        <v>1458</v>
      </c>
      <c r="N262" s="7" t="s">
        <v>1805</v>
      </c>
      <c r="O262" s="8" t="s">
        <v>1810</v>
      </c>
      <c r="P262" s="10">
        <v>46149</v>
      </c>
    </row>
    <row r="263" spans="1:16" ht="195" x14ac:dyDescent="0.2">
      <c r="A263" s="3" t="s">
        <v>127</v>
      </c>
      <c r="B263" s="4" t="s">
        <v>1146</v>
      </c>
      <c r="C263" s="4" t="s">
        <v>1807</v>
      </c>
      <c r="D263" s="4" t="s">
        <v>1804</v>
      </c>
      <c r="E263" s="4" t="s">
        <v>211</v>
      </c>
      <c r="F263" s="5">
        <v>90</v>
      </c>
      <c r="G263" s="6">
        <v>421.16</v>
      </c>
      <c r="H263" s="12">
        <f t="shared" si="32"/>
        <v>58.962400000000009</v>
      </c>
      <c r="I263" s="13">
        <f t="shared" si="33"/>
        <v>92.655200000000008</v>
      </c>
      <c r="J263" s="13">
        <f t="shared" si="34"/>
        <v>572.77760000000001</v>
      </c>
      <c r="K263" s="13">
        <f t="shared" si="35"/>
        <v>630.05536000000006</v>
      </c>
      <c r="L263" s="7"/>
      <c r="M263" s="4" t="s">
        <v>1458</v>
      </c>
      <c r="N263" s="7" t="s">
        <v>1805</v>
      </c>
      <c r="O263" s="8" t="s">
        <v>1812</v>
      </c>
      <c r="P263" s="10">
        <v>46149</v>
      </c>
    </row>
    <row r="264" spans="1:16" ht="210" x14ac:dyDescent="0.2">
      <c r="A264" s="3" t="s">
        <v>127</v>
      </c>
      <c r="B264" s="4" t="s">
        <v>499</v>
      </c>
      <c r="C264" s="4" t="s">
        <v>1218</v>
      </c>
      <c r="D264" s="4" t="s">
        <v>408</v>
      </c>
      <c r="E264" s="4" t="s">
        <v>211</v>
      </c>
      <c r="F264" s="5">
        <v>30</v>
      </c>
      <c r="G264" s="6">
        <v>77.540000000000006</v>
      </c>
      <c r="H264" s="12">
        <f>G264*0.17</f>
        <v>13.181800000000003</v>
      </c>
      <c r="I264" s="13">
        <f>G264*0.3</f>
        <v>23.262</v>
      </c>
      <c r="J264" s="13">
        <f t="shared" si="34"/>
        <v>113.9838</v>
      </c>
      <c r="K264" s="13">
        <f t="shared" si="35"/>
        <v>125.38218000000002</v>
      </c>
      <c r="L264" s="7"/>
      <c r="M264" s="4" t="s">
        <v>1291</v>
      </c>
      <c r="N264" s="7" t="s">
        <v>1868</v>
      </c>
      <c r="O264" s="8" t="s">
        <v>500</v>
      </c>
      <c r="P264" s="10">
        <v>46150</v>
      </c>
    </row>
    <row r="265" spans="1:16" ht="210" x14ac:dyDescent="0.2">
      <c r="A265" s="3" t="s">
        <v>127</v>
      </c>
      <c r="B265" s="4" t="s">
        <v>632</v>
      </c>
      <c r="C265" s="4" t="s">
        <v>615</v>
      </c>
      <c r="D265" s="4" t="s">
        <v>407</v>
      </c>
      <c r="E265" s="4" t="s">
        <v>211</v>
      </c>
      <c r="F265" s="5">
        <v>30</v>
      </c>
      <c r="G265" s="6">
        <v>107.92</v>
      </c>
      <c r="H265" s="12">
        <f t="shared" ref="H265:H271" si="36">G265*0.14</f>
        <v>15.108800000000002</v>
      </c>
      <c r="I265" s="13">
        <f t="shared" ref="I265:I271" si="37">G265*0.22</f>
        <v>23.7424</v>
      </c>
      <c r="J265" s="13">
        <f t="shared" si="34"/>
        <v>146.77119999999999</v>
      </c>
      <c r="K265" s="13">
        <f t="shared" si="35"/>
        <v>161.44832</v>
      </c>
      <c r="L265" s="7"/>
      <c r="M265" s="4" t="s">
        <v>958</v>
      </c>
      <c r="N265" s="7" t="s">
        <v>1698</v>
      </c>
      <c r="O265" s="8" t="s">
        <v>959</v>
      </c>
      <c r="P265" s="10">
        <v>46147</v>
      </c>
    </row>
    <row r="266" spans="1:16" ht="210" x14ac:dyDescent="0.2">
      <c r="A266" s="3" t="s">
        <v>127</v>
      </c>
      <c r="B266" s="4" t="s">
        <v>632</v>
      </c>
      <c r="C266" s="4" t="s">
        <v>614</v>
      </c>
      <c r="D266" s="4" t="s">
        <v>407</v>
      </c>
      <c r="E266" s="4" t="s">
        <v>211</v>
      </c>
      <c r="F266" s="5">
        <v>60</v>
      </c>
      <c r="G266" s="6">
        <v>215.76</v>
      </c>
      <c r="H266" s="12">
        <f t="shared" si="36"/>
        <v>30.206400000000002</v>
      </c>
      <c r="I266" s="13">
        <f t="shared" si="37"/>
        <v>47.467199999999998</v>
      </c>
      <c r="J266" s="13">
        <f t="shared" si="34"/>
        <v>293.43360000000001</v>
      </c>
      <c r="K266" s="13">
        <f t="shared" si="35"/>
        <v>322.77696000000003</v>
      </c>
      <c r="L266" s="7"/>
      <c r="M266" s="4" t="s">
        <v>958</v>
      </c>
      <c r="N266" s="7" t="s">
        <v>1698</v>
      </c>
      <c r="O266" s="8" t="s">
        <v>960</v>
      </c>
      <c r="P266" s="10">
        <v>46147</v>
      </c>
    </row>
    <row r="267" spans="1:16" ht="120" x14ac:dyDescent="0.2">
      <c r="A267" s="3" t="s">
        <v>100</v>
      </c>
      <c r="B267" s="4" t="s">
        <v>1093</v>
      </c>
      <c r="C267" s="4" t="s">
        <v>2002</v>
      </c>
      <c r="D267" s="4" t="s">
        <v>376</v>
      </c>
      <c r="E267" s="4" t="s">
        <v>191</v>
      </c>
      <c r="F267" s="5">
        <v>1</v>
      </c>
      <c r="G267" s="6">
        <v>362.38</v>
      </c>
      <c r="H267" s="12">
        <f t="shared" si="36"/>
        <v>50.733200000000004</v>
      </c>
      <c r="I267" s="13">
        <f t="shared" si="37"/>
        <v>79.723600000000005</v>
      </c>
      <c r="J267" s="13">
        <f t="shared" si="34"/>
        <v>492.83680000000004</v>
      </c>
      <c r="K267" s="13">
        <f t="shared" si="35"/>
        <v>542.12048000000004</v>
      </c>
      <c r="L267" s="7"/>
      <c r="M267" s="4" t="s">
        <v>2003</v>
      </c>
      <c r="N267" s="7" t="s">
        <v>2004</v>
      </c>
      <c r="O267" s="8" t="s">
        <v>1094</v>
      </c>
      <c r="P267" s="10">
        <v>46155</v>
      </c>
    </row>
    <row r="268" spans="1:16" ht="180" x14ac:dyDescent="0.2">
      <c r="A268" s="3" t="s">
        <v>30</v>
      </c>
      <c r="B268" s="4" t="s">
        <v>31</v>
      </c>
      <c r="C268" s="4" t="s">
        <v>1282</v>
      </c>
      <c r="D268" s="4" t="s">
        <v>370</v>
      </c>
      <c r="E268" s="4" t="s">
        <v>323</v>
      </c>
      <c r="F268" s="5">
        <v>1</v>
      </c>
      <c r="G268" s="6">
        <v>107.05</v>
      </c>
      <c r="H268" s="12">
        <f t="shared" si="36"/>
        <v>14.987000000000002</v>
      </c>
      <c r="I268" s="13">
        <f t="shared" si="37"/>
        <v>23.550999999999998</v>
      </c>
      <c r="J268" s="13">
        <f t="shared" si="34"/>
        <v>145.58799999999999</v>
      </c>
      <c r="K268" s="13">
        <f t="shared" si="35"/>
        <v>160.14680000000001</v>
      </c>
      <c r="L268" s="7"/>
      <c r="M268" s="4" t="s">
        <v>1283</v>
      </c>
      <c r="N268" s="7" t="s">
        <v>1675</v>
      </c>
      <c r="O268" s="8" t="s">
        <v>1284</v>
      </c>
      <c r="P268" s="10">
        <v>46147</v>
      </c>
    </row>
    <row r="269" spans="1:16" ht="165" x14ac:dyDescent="0.2">
      <c r="A269" s="3" t="s">
        <v>30</v>
      </c>
      <c r="B269" s="4" t="s">
        <v>31</v>
      </c>
      <c r="C269" s="4" t="s">
        <v>514</v>
      </c>
      <c r="D269" s="4" t="s">
        <v>370</v>
      </c>
      <c r="E269" s="4" t="s">
        <v>323</v>
      </c>
      <c r="F269" s="5">
        <v>1</v>
      </c>
      <c r="G269" s="6">
        <v>107.05</v>
      </c>
      <c r="H269" s="12">
        <f t="shared" si="36"/>
        <v>14.987000000000002</v>
      </c>
      <c r="I269" s="13">
        <f t="shared" si="37"/>
        <v>23.550999999999998</v>
      </c>
      <c r="J269" s="13">
        <f t="shared" si="34"/>
        <v>145.58799999999999</v>
      </c>
      <c r="K269" s="13">
        <f t="shared" si="35"/>
        <v>160.14680000000001</v>
      </c>
      <c r="L269" s="7"/>
      <c r="M269" s="4" t="s">
        <v>85</v>
      </c>
      <c r="N269" s="7" t="s">
        <v>1675</v>
      </c>
      <c r="O269" s="8" t="s">
        <v>515</v>
      </c>
      <c r="P269" s="10">
        <v>46147</v>
      </c>
    </row>
    <row r="270" spans="1:16" ht="180" x14ac:dyDescent="0.2">
      <c r="A270" s="3" t="s">
        <v>30</v>
      </c>
      <c r="B270" s="4" t="s">
        <v>31</v>
      </c>
      <c r="C270" s="4" t="s">
        <v>1285</v>
      </c>
      <c r="D270" s="4" t="s">
        <v>370</v>
      </c>
      <c r="E270" s="4" t="s">
        <v>323</v>
      </c>
      <c r="F270" s="5">
        <v>1</v>
      </c>
      <c r="G270" s="6">
        <v>114.63</v>
      </c>
      <c r="H270" s="12">
        <f t="shared" si="36"/>
        <v>16.048200000000001</v>
      </c>
      <c r="I270" s="13">
        <f t="shared" si="37"/>
        <v>25.218599999999999</v>
      </c>
      <c r="J270" s="13">
        <f t="shared" si="34"/>
        <v>155.89680000000001</v>
      </c>
      <c r="K270" s="13">
        <f t="shared" si="35"/>
        <v>171.48648000000003</v>
      </c>
      <c r="L270" s="7"/>
      <c r="M270" s="4" t="s">
        <v>1283</v>
      </c>
      <c r="N270" s="7" t="s">
        <v>1675</v>
      </c>
      <c r="O270" s="8" t="s">
        <v>1286</v>
      </c>
      <c r="P270" s="10">
        <v>46147</v>
      </c>
    </row>
    <row r="271" spans="1:16" ht="165" x14ac:dyDescent="0.2">
      <c r="A271" s="3" t="s">
        <v>30</v>
      </c>
      <c r="B271" s="4" t="s">
        <v>31</v>
      </c>
      <c r="C271" s="4" t="s">
        <v>1092</v>
      </c>
      <c r="D271" s="4" t="s">
        <v>370</v>
      </c>
      <c r="E271" s="4" t="s">
        <v>323</v>
      </c>
      <c r="F271" s="5">
        <v>1</v>
      </c>
      <c r="G271" s="6">
        <v>114.63</v>
      </c>
      <c r="H271" s="12">
        <f t="shared" si="36"/>
        <v>16.048200000000001</v>
      </c>
      <c r="I271" s="13">
        <f t="shared" si="37"/>
        <v>25.218599999999999</v>
      </c>
      <c r="J271" s="13">
        <f t="shared" si="34"/>
        <v>155.89680000000001</v>
      </c>
      <c r="K271" s="13">
        <f t="shared" si="35"/>
        <v>171.48648000000003</v>
      </c>
      <c r="L271" s="7"/>
      <c r="M271" s="4" t="s">
        <v>85</v>
      </c>
      <c r="N271" s="7" t="s">
        <v>1675</v>
      </c>
      <c r="O271" s="8" t="s">
        <v>516</v>
      </c>
      <c r="P271" s="10">
        <v>46147</v>
      </c>
    </row>
    <row r="272" spans="1:16" ht="120" x14ac:dyDescent="0.2">
      <c r="A272" s="3" t="s">
        <v>32</v>
      </c>
      <c r="B272" s="4" t="s">
        <v>1260</v>
      </c>
      <c r="C272" s="4" t="s">
        <v>1770</v>
      </c>
      <c r="D272" s="4" t="s">
        <v>408</v>
      </c>
      <c r="E272" s="4" t="s">
        <v>577</v>
      </c>
      <c r="F272" s="5">
        <v>100</v>
      </c>
      <c r="G272" s="6">
        <v>78.87</v>
      </c>
      <c r="H272" s="12">
        <f>G272*0.17</f>
        <v>13.407900000000001</v>
      </c>
      <c r="I272" s="13">
        <f>G272*0.3</f>
        <v>23.661000000000001</v>
      </c>
      <c r="J272" s="13">
        <f t="shared" si="34"/>
        <v>115.9389</v>
      </c>
      <c r="K272" s="13">
        <f t="shared" si="35"/>
        <v>127.53279000000002</v>
      </c>
      <c r="L272" s="7"/>
      <c r="M272" s="4" t="s">
        <v>1261</v>
      </c>
      <c r="N272" s="7" t="s">
        <v>1771</v>
      </c>
      <c r="O272" s="8" t="s">
        <v>574</v>
      </c>
      <c r="P272" s="10">
        <v>46149</v>
      </c>
    </row>
    <row r="273" spans="1:16" ht="120" x14ac:dyDescent="0.2">
      <c r="A273" s="3" t="s">
        <v>32</v>
      </c>
      <c r="B273" s="4" t="s">
        <v>1008</v>
      </c>
      <c r="C273" s="4" t="s">
        <v>1772</v>
      </c>
      <c r="D273" s="4" t="s">
        <v>408</v>
      </c>
      <c r="E273" s="4" t="s">
        <v>577</v>
      </c>
      <c r="F273" s="5">
        <v>100</v>
      </c>
      <c r="G273" s="6">
        <v>149.81</v>
      </c>
      <c r="H273" s="12">
        <f>G273*0.14</f>
        <v>20.973400000000002</v>
      </c>
      <c r="I273" s="13">
        <f>G273*0.22</f>
        <v>32.958199999999998</v>
      </c>
      <c r="J273" s="13">
        <f t="shared" si="34"/>
        <v>203.74160000000001</v>
      </c>
      <c r="K273" s="13">
        <f t="shared" si="35"/>
        <v>224.11576000000002</v>
      </c>
      <c r="L273" s="7"/>
      <c r="M273" s="4" t="s">
        <v>1259</v>
      </c>
      <c r="N273" s="7" t="s">
        <v>1771</v>
      </c>
      <c r="O273" s="8" t="s">
        <v>628</v>
      </c>
      <c r="P273" s="10">
        <v>46149</v>
      </c>
    </row>
    <row r="274" spans="1:16" ht="150" x14ac:dyDescent="0.2">
      <c r="A274" s="3" t="s">
        <v>33</v>
      </c>
      <c r="B274" s="4" t="s">
        <v>1182</v>
      </c>
      <c r="C274" s="4" t="s">
        <v>358</v>
      </c>
      <c r="D274" s="4" t="s">
        <v>401</v>
      </c>
      <c r="E274" s="4" t="s">
        <v>328</v>
      </c>
      <c r="F274" s="5">
        <v>1</v>
      </c>
      <c r="G274" s="6">
        <v>169.73</v>
      </c>
      <c r="H274" s="12">
        <f>G274*0.14</f>
        <v>23.7622</v>
      </c>
      <c r="I274" s="13">
        <f>G274*0.22</f>
        <v>37.340599999999995</v>
      </c>
      <c r="J274" s="13">
        <f t="shared" si="34"/>
        <v>230.83279999999999</v>
      </c>
      <c r="K274" s="13">
        <f t="shared" si="35"/>
        <v>253.91608000000002</v>
      </c>
      <c r="L274" s="7"/>
      <c r="M274" s="4" t="s">
        <v>1270</v>
      </c>
      <c r="N274" s="7" t="s">
        <v>1621</v>
      </c>
      <c r="O274" s="8" t="s">
        <v>1271</v>
      </c>
      <c r="P274" s="10">
        <v>46146</v>
      </c>
    </row>
    <row r="275" spans="1:16" ht="165" x14ac:dyDescent="0.2">
      <c r="A275" s="3" t="s">
        <v>602</v>
      </c>
      <c r="B275" s="4" t="s">
        <v>1828</v>
      </c>
      <c r="C275" s="4" t="s">
        <v>1399</v>
      </c>
      <c r="D275" s="4" t="s">
        <v>1819</v>
      </c>
      <c r="E275" s="4" t="s">
        <v>603</v>
      </c>
      <c r="F275" s="5">
        <v>1</v>
      </c>
      <c r="G275" s="6">
        <v>398192</v>
      </c>
      <c r="H275" s="12">
        <f>G275*0.1</f>
        <v>39819.200000000004</v>
      </c>
      <c r="I275" s="13">
        <f>G275*0.15</f>
        <v>59728.799999999996</v>
      </c>
      <c r="J275" s="13">
        <f t="shared" si="34"/>
        <v>497740</v>
      </c>
      <c r="K275" s="13">
        <f t="shared" si="35"/>
        <v>547514</v>
      </c>
      <c r="L275" s="7"/>
      <c r="M275" s="4" t="s">
        <v>1829</v>
      </c>
      <c r="N275" s="7" t="s">
        <v>1830</v>
      </c>
      <c r="O275" s="8" t="s">
        <v>1831</v>
      </c>
      <c r="P275" s="10">
        <v>46149</v>
      </c>
    </row>
    <row r="276" spans="1:16" ht="195" x14ac:dyDescent="0.2">
      <c r="A276" s="3" t="s">
        <v>119</v>
      </c>
      <c r="B276" s="4" t="s">
        <v>119</v>
      </c>
      <c r="C276" s="4" t="s">
        <v>208</v>
      </c>
      <c r="D276" s="4" t="s">
        <v>965</v>
      </c>
      <c r="E276" s="4" t="s">
        <v>171</v>
      </c>
      <c r="F276" s="5">
        <v>40</v>
      </c>
      <c r="G276" s="6">
        <v>171.78</v>
      </c>
      <c r="H276" s="12">
        <f>G276*0.14</f>
        <v>24.049200000000003</v>
      </c>
      <c r="I276" s="13">
        <f>G276*0.22</f>
        <v>37.791600000000003</v>
      </c>
      <c r="J276" s="13">
        <f t="shared" si="34"/>
        <v>233.62080000000003</v>
      </c>
      <c r="K276" s="13">
        <f t="shared" si="35"/>
        <v>256.98288000000008</v>
      </c>
      <c r="L276" s="7"/>
      <c r="M276" s="4" t="s">
        <v>1658</v>
      </c>
      <c r="N276" s="7" t="s">
        <v>1659</v>
      </c>
      <c r="O276" s="8" t="s">
        <v>966</v>
      </c>
      <c r="P276" s="10">
        <v>46146</v>
      </c>
    </row>
    <row r="277" spans="1:16" ht="195" x14ac:dyDescent="0.2">
      <c r="A277" s="3" t="s">
        <v>119</v>
      </c>
      <c r="B277" s="4" t="s">
        <v>119</v>
      </c>
      <c r="C277" s="4" t="s">
        <v>242</v>
      </c>
      <c r="D277" s="4" t="s">
        <v>965</v>
      </c>
      <c r="E277" s="4" t="s">
        <v>171</v>
      </c>
      <c r="F277" s="5">
        <v>40</v>
      </c>
      <c r="G277" s="6">
        <v>342.39</v>
      </c>
      <c r="H277" s="12">
        <f>G277*0.14</f>
        <v>47.934600000000003</v>
      </c>
      <c r="I277" s="13">
        <f>G277*0.22</f>
        <v>75.325800000000001</v>
      </c>
      <c r="J277" s="13">
        <f t="shared" si="34"/>
        <v>465.65039999999999</v>
      </c>
      <c r="K277" s="13">
        <f t="shared" si="35"/>
        <v>512.21544000000006</v>
      </c>
      <c r="L277" s="7"/>
      <c r="M277" s="4" t="s">
        <v>1658</v>
      </c>
      <c r="N277" s="7" t="s">
        <v>1659</v>
      </c>
      <c r="O277" s="8" t="s">
        <v>967</v>
      </c>
      <c r="P277" s="10">
        <v>46146</v>
      </c>
    </row>
    <row r="278" spans="1:16" ht="195" x14ac:dyDescent="0.2">
      <c r="A278" s="3" t="s">
        <v>605</v>
      </c>
      <c r="B278" s="4" t="s">
        <v>1796</v>
      </c>
      <c r="C278" s="4" t="s">
        <v>1797</v>
      </c>
      <c r="D278" s="4" t="s">
        <v>360</v>
      </c>
      <c r="E278" s="4" t="s">
        <v>1371</v>
      </c>
      <c r="F278" s="5">
        <v>1</v>
      </c>
      <c r="G278" s="6">
        <v>34778.47</v>
      </c>
      <c r="H278" s="12">
        <f>G278*0.1</f>
        <v>3477.8470000000002</v>
      </c>
      <c r="I278" s="13">
        <f>G278*0.15</f>
        <v>5216.7704999999996</v>
      </c>
      <c r="J278" s="13">
        <f t="shared" si="34"/>
        <v>43473.087500000001</v>
      </c>
      <c r="K278" s="13">
        <f t="shared" si="35"/>
        <v>47820.396250000005</v>
      </c>
      <c r="L278" s="7"/>
      <c r="M278" s="4" t="s">
        <v>1372</v>
      </c>
      <c r="N278" s="7" t="s">
        <v>1798</v>
      </c>
      <c r="O278" s="8" t="s">
        <v>1373</v>
      </c>
      <c r="P278" s="10">
        <v>46146</v>
      </c>
    </row>
    <row r="279" spans="1:16" ht="150" x14ac:dyDescent="0.2">
      <c r="A279" s="3" t="s">
        <v>88</v>
      </c>
      <c r="B279" s="4" t="s">
        <v>88</v>
      </c>
      <c r="C279" s="4" t="s">
        <v>844</v>
      </c>
      <c r="D279" s="4" t="s">
        <v>1356</v>
      </c>
      <c r="E279" s="4" t="s">
        <v>228</v>
      </c>
      <c r="F279" s="5">
        <v>10</v>
      </c>
      <c r="G279" s="6">
        <v>212.62</v>
      </c>
      <c r="H279" s="12">
        <f t="shared" ref="H279:H286" si="38">G279*0.14</f>
        <v>29.766800000000003</v>
      </c>
      <c r="I279" s="13">
        <f t="shared" ref="I279:I286" si="39">G279*0.22</f>
        <v>46.776400000000002</v>
      </c>
      <c r="J279" s="13">
        <f t="shared" si="34"/>
        <v>289.16320000000002</v>
      </c>
      <c r="K279" s="13">
        <f t="shared" si="35"/>
        <v>318.07952000000006</v>
      </c>
      <c r="L279" s="7"/>
      <c r="M279" s="4" t="s">
        <v>1597</v>
      </c>
      <c r="N279" s="7" t="s">
        <v>1865</v>
      </c>
      <c r="O279" s="8" t="s">
        <v>1243</v>
      </c>
      <c r="P279" s="10">
        <v>46150</v>
      </c>
    </row>
    <row r="280" spans="1:16" ht="150" x14ac:dyDescent="0.2">
      <c r="A280" s="3" t="s">
        <v>88</v>
      </c>
      <c r="B280" s="4" t="s">
        <v>88</v>
      </c>
      <c r="C280" s="4" t="s">
        <v>399</v>
      </c>
      <c r="D280" s="4" t="s">
        <v>1356</v>
      </c>
      <c r="E280" s="4" t="s">
        <v>228</v>
      </c>
      <c r="F280" s="5">
        <v>10</v>
      </c>
      <c r="G280" s="6">
        <v>212.62</v>
      </c>
      <c r="H280" s="12">
        <f t="shared" si="38"/>
        <v>29.766800000000003</v>
      </c>
      <c r="I280" s="13">
        <f t="shared" si="39"/>
        <v>46.776400000000002</v>
      </c>
      <c r="J280" s="13">
        <f t="shared" si="34"/>
        <v>289.16320000000002</v>
      </c>
      <c r="K280" s="13">
        <f t="shared" si="35"/>
        <v>318.07952000000006</v>
      </c>
      <c r="L280" s="7"/>
      <c r="M280" s="4" t="s">
        <v>1597</v>
      </c>
      <c r="N280" s="7" t="s">
        <v>1865</v>
      </c>
      <c r="O280" s="8" t="s">
        <v>885</v>
      </c>
      <c r="P280" s="10">
        <v>46150</v>
      </c>
    </row>
    <row r="281" spans="1:16" ht="165" x14ac:dyDescent="0.2">
      <c r="A281" s="3" t="s">
        <v>88</v>
      </c>
      <c r="B281" s="4" t="s">
        <v>88</v>
      </c>
      <c r="C281" s="4" t="s">
        <v>319</v>
      </c>
      <c r="D281" s="4" t="s">
        <v>370</v>
      </c>
      <c r="E281" s="4" t="s">
        <v>228</v>
      </c>
      <c r="F281" s="5">
        <v>10</v>
      </c>
      <c r="G281" s="6">
        <v>153.21</v>
      </c>
      <c r="H281" s="12">
        <f t="shared" si="38"/>
        <v>21.449400000000004</v>
      </c>
      <c r="I281" s="13">
        <f t="shared" si="39"/>
        <v>33.706200000000003</v>
      </c>
      <c r="J281" s="13">
        <f t="shared" si="34"/>
        <v>208.3656</v>
      </c>
      <c r="K281" s="13">
        <f t="shared" si="35"/>
        <v>229.20216000000002</v>
      </c>
      <c r="L281" s="7"/>
      <c r="M281" s="4" t="s">
        <v>472</v>
      </c>
      <c r="N281" s="7" t="s">
        <v>1674</v>
      </c>
      <c r="O281" s="8" t="s">
        <v>1249</v>
      </c>
      <c r="P281" s="10">
        <v>46147</v>
      </c>
    </row>
    <row r="282" spans="1:16" ht="135" x14ac:dyDescent="0.2">
      <c r="A282" s="3" t="s">
        <v>88</v>
      </c>
      <c r="B282" s="4" t="s">
        <v>88</v>
      </c>
      <c r="C282" s="4" t="s">
        <v>319</v>
      </c>
      <c r="D282" s="4" t="s">
        <v>1356</v>
      </c>
      <c r="E282" s="4" t="s">
        <v>228</v>
      </c>
      <c r="F282" s="5">
        <v>10</v>
      </c>
      <c r="G282" s="6">
        <v>248.02</v>
      </c>
      <c r="H282" s="12">
        <f t="shared" si="38"/>
        <v>34.722800000000007</v>
      </c>
      <c r="I282" s="13">
        <f t="shared" si="39"/>
        <v>54.564399999999999</v>
      </c>
      <c r="J282" s="13">
        <f t="shared" si="34"/>
        <v>337.30719999999997</v>
      </c>
      <c r="K282" s="13">
        <f t="shared" si="35"/>
        <v>371.03791999999999</v>
      </c>
      <c r="L282" s="7"/>
      <c r="M282" s="4" t="s">
        <v>1731</v>
      </c>
      <c r="N282" s="7" t="s">
        <v>1732</v>
      </c>
      <c r="O282" s="8" t="s">
        <v>900</v>
      </c>
      <c r="P282" s="10">
        <v>46147</v>
      </c>
    </row>
    <row r="283" spans="1:16" ht="409.5" x14ac:dyDescent="0.2">
      <c r="A283" s="3" t="s">
        <v>88</v>
      </c>
      <c r="B283" s="4" t="s">
        <v>393</v>
      </c>
      <c r="C283" s="4" t="s">
        <v>339</v>
      </c>
      <c r="D283" s="4" t="s">
        <v>460</v>
      </c>
      <c r="E283" s="4" t="s">
        <v>228</v>
      </c>
      <c r="F283" s="5">
        <v>10</v>
      </c>
      <c r="G283" s="6">
        <v>198.1</v>
      </c>
      <c r="H283" s="12">
        <f t="shared" si="38"/>
        <v>27.734000000000002</v>
      </c>
      <c r="I283" s="13">
        <f t="shared" si="39"/>
        <v>43.582000000000001</v>
      </c>
      <c r="J283" s="13">
        <f t="shared" si="34"/>
        <v>269.416</v>
      </c>
      <c r="K283" s="13">
        <f t="shared" si="35"/>
        <v>296.35760000000005</v>
      </c>
      <c r="L283" s="7"/>
      <c r="M283" s="4" t="s">
        <v>442</v>
      </c>
      <c r="N283" s="7" t="s">
        <v>1623</v>
      </c>
      <c r="O283" s="8" t="s">
        <v>992</v>
      </c>
      <c r="P283" s="10">
        <v>46146</v>
      </c>
    </row>
    <row r="284" spans="1:16" ht="150" x14ac:dyDescent="0.2">
      <c r="A284" s="3" t="s">
        <v>34</v>
      </c>
      <c r="B284" s="4" t="s">
        <v>34</v>
      </c>
      <c r="C284" s="4" t="s">
        <v>385</v>
      </c>
      <c r="D284" s="4" t="s">
        <v>1356</v>
      </c>
      <c r="E284" s="4" t="s">
        <v>175</v>
      </c>
      <c r="F284" s="5">
        <v>10</v>
      </c>
      <c r="G284" s="6">
        <v>277.99</v>
      </c>
      <c r="H284" s="12">
        <f t="shared" si="38"/>
        <v>38.918600000000005</v>
      </c>
      <c r="I284" s="13">
        <f t="shared" si="39"/>
        <v>61.157800000000002</v>
      </c>
      <c r="J284" s="13">
        <f t="shared" si="34"/>
        <v>378.06640000000004</v>
      </c>
      <c r="K284" s="13">
        <f t="shared" si="35"/>
        <v>415.87304000000006</v>
      </c>
      <c r="L284" s="7"/>
      <c r="M284" s="4" t="s">
        <v>1595</v>
      </c>
      <c r="N284" s="7" t="s">
        <v>1866</v>
      </c>
      <c r="O284" s="8" t="s">
        <v>495</v>
      </c>
      <c r="P284" s="10">
        <v>46150</v>
      </c>
    </row>
    <row r="285" spans="1:16" ht="150" x14ac:dyDescent="0.2">
      <c r="A285" s="3" t="s">
        <v>292</v>
      </c>
      <c r="B285" s="4" t="s">
        <v>724</v>
      </c>
      <c r="C285" s="4" t="s">
        <v>1304</v>
      </c>
      <c r="D285" s="4" t="s">
        <v>375</v>
      </c>
      <c r="E285" s="4" t="s">
        <v>534</v>
      </c>
      <c r="F285" s="5">
        <v>5</v>
      </c>
      <c r="G285" s="6">
        <v>245.51</v>
      </c>
      <c r="H285" s="12">
        <f t="shared" si="38"/>
        <v>34.371400000000001</v>
      </c>
      <c r="I285" s="13">
        <f t="shared" si="39"/>
        <v>54.0122</v>
      </c>
      <c r="J285" s="13">
        <f t="shared" si="34"/>
        <v>333.89359999999999</v>
      </c>
      <c r="K285" s="13">
        <f t="shared" si="35"/>
        <v>367.28296</v>
      </c>
      <c r="L285" s="7"/>
      <c r="M285" s="4" t="s">
        <v>725</v>
      </c>
      <c r="N285" s="7" t="s">
        <v>1610</v>
      </c>
      <c r="O285" s="8" t="s">
        <v>727</v>
      </c>
      <c r="P285" s="10">
        <v>46156</v>
      </c>
    </row>
    <row r="286" spans="1:16" ht="150" x14ac:dyDescent="0.2">
      <c r="A286" s="3" t="s">
        <v>292</v>
      </c>
      <c r="B286" s="4" t="s">
        <v>724</v>
      </c>
      <c r="C286" s="4" t="s">
        <v>1305</v>
      </c>
      <c r="D286" s="4" t="s">
        <v>375</v>
      </c>
      <c r="E286" s="4" t="s">
        <v>534</v>
      </c>
      <c r="F286" s="5">
        <v>5</v>
      </c>
      <c r="G286" s="6">
        <v>491.02</v>
      </c>
      <c r="H286" s="12">
        <f t="shared" si="38"/>
        <v>68.742800000000003</v>
      </c>
      <c r="I286" s="13">
        <f t="shared" si="39"/>
        <v>108.0244</v>
      </c>
      <c r="J286" s="13">
        <f t="shared" si="34"/>
        <v>667.78719999999998</v>
      </c>
      <c r="K286" s="13">
        <f t="shared" si="35"/>
        <v>734.56592000000001</v>
      </c>
      <c r="L286" s="7"/>
      <c r="M286" s="4" t="s">
        <v>725</v>
      </c>
      <c r="N286" s="7" t="s">
        <v>1610</v>
      </c>
      <c r="O286" s="8" t="s">
        <v>726</v>
      </c>
      <c r="P286" s="10">
        <v>46156</v>
      </c>
    </row>
    <row r="287" spans="1:16" ht="150" x14ac:dyDescent="0.2">
      <c r="A287" s="3" t="s">
        <v>35</v>
      </c>
      <c r="B287" s="4" t="s">
        <v>35</v>
      </c>
      <c r="C287" s="4" t="s">
        <v>1521</v>
      </c>
      <c r="D287" s="4" t="s">
        <v>408</v>
      </c>
      <c r="E287" s="4" t="s">
        <v>269</v>
      </c>
      <c r="F287" s="5">
        <v>90</v>
      </c>
      <c r="G287" s="6">
        <v>1805.41</v>
      </c>
      <c r="H287" s="12">
        <f>G287*0.1</f>
        <v>180.54100000000003</v>
      </c>
      <c r="I287" s="13">
        <f>G287*0.15</f>
        <v>270.81150000000002</v>
      </c>
      <c r="J287" s="13">
        <f t="shared" si="34"/>
        <v>2256.7624999999998</v>
      </c>
      <c r="K287" s="13">
        <f t="shared" si="35"/>
        <v>2482.4387499999998</v>
      </c>
      <c r="L287" s="7"/>
      <c r="M287" s="4" t="s">
        <v>1449</v>
      </c>
      <c r="N287" s="7" t="s">
        <v>1754</v>
      </c>
      <c r="O287" s="8" t="s">
        <v>583</v>
      </c>
      <c r="P287" s="10">
        <v>46149</v>
      </c>
    </row>
    <row r="288" spans="1:16" ht="135" x14ac:dyDescent="0.2">
      <c r="A288" s="3" t="s">
        <v>411</v>
      </c>
      <c r="B288" s="4" t="s">
        <v>412</v>
      </c>
      <c r="C288" s="4" t="s">
        <v>414</v>
      </c>
      <c r="D288" s="4" t="s">
        <v>392</v>
      </c>
      <c r="E288" s="4" t="s">
        <v>413</v>
      </c>
      <c r="F288" s="5">
        <v>1</v>
      </c>
      <c r="G288" s="6">
        <v>134.07</v>
      </c>
      <c r="H288" s="12">
        <f t="shared" ref="H288:H299" si="40">G288*0.14</f>
        <v>18.7698</v>
      </c>
      <c r="I288" s="13">
        <f t="shared" ref="I288:I299" si="41">G288*0.22</f>
        <v>29.4954</v>
      </c>
      <c r="J288" s="13">
        <f t="shared" si="34"/>
        <v>182.33519999999999</v>
      </c>
      <c r="K288" s="13">
        <f t="shared" si="35"/>
        <v>200.56872000000001</v>
      </c>
      <c r="L288" s="7"/>
      <c r="M288" s="4" t="s">
        <v>1403</v>
      </c>
      <c r="N288" s="7" t="s">
        <v>1687</v>
      </c>
      <c r="O288" s="8" t="s">
        <v>1404</v>
      </c>
      <c r="P288" s="10">
        <v>46147</v>
      </c>
    </row>
    <row r="289" spans="1:16" ht="135" x14ac:dyDescent="0.2">
      <c r="A289" s="3" t="s">
        <v>411</v>
      </c>
      <c r="B289" s="4" t="s">
        <v>412</v>
      </c>
      <c r="C289" s="4" t="s">
        <v>416</v>
      </c>
      <c r="D289" s="4" t="s">
        <v>392</v>
      </c>
      <c r="E289" s="4" t="s">
        <v>413</v>
      </c>
      <c r="F289" s="5">
        <v>1</v>
      </c>
      <c r="G289" s="6">
        <v>201.09</v>
      </c>
      <c r="H289" s="12">
        <f t="shared" si="40"/>
        <v>28.152600000000003</v>
      </c>
      <c r="I289" s="13">
        <f t="shared" si="41"/>
        <v>44.239800000000002</v>
      </c>
      <c r="J289" s="13">
        <f t="shared" si="34"/>
        <v>273.48239999999998</v>
      </c>
      <c r="K289" s="13">
        <f t="shared" si="35"/>
        <v>300.83064000000002</v>
      </c>
      <c r="L289" s="7"/>
      <c r="M289" s="4" t="s">
        <v>1403</v>
      </c>
      <c r="N289" s="7" t="s">
        <v>1687</v>
      </c>
      <c r="O289" s="8" t="s">
        <v>1405</v>
      </c>
      <c r="P289" s="10">
        <v>46147</v>
      </c>
    </row>
    <row r="290" spans="1:16" ht="135" x14ac:dyDescent="0.2">
      <c r="A290" s="3" t="s">
        <v>411</v>
      </c>
      <c r="B290" s="4" t="s">
        <v>412</v>
      </c>
      <c r="C290" s="4" t="s">
        <v>415</v>
      </c>
      <c r="D290" s="4" t="s">
        <v>392</v>
      </c>
      <c r="E290" s="4" t="s">
        <v>413</v>
      </c>
      <c r="F290" s="5">
        <v>1</v>
      </c>
      <c r="G290" s="6">
        <v>268.12</v>
      </c>
      <c r="H290" s="12">
        <f t="shared" si="40"/>
        <v>37.536800000000007</v>
      </c>
      <c r="I290" s="13">
        <f t="shared" si="41"/>
        <v>58.986400000000003</v>
      </c>
      <c r="J290" s="13">
        <f t="shared" si="34"/>
        <v>364.64320000000004</v>
      </c>
      <c r="K290" s="13">
        <f t="shared" si="35"/>
        <v>401.10752000000008</v>
      </c>
      <c r="L290" s="7"/>
      <c r="M290" s="4" t="s">
        <v>1403</v>
      </c>
      <c r="N290" s="7" t="s">
        <v>1687</v>
      </c>
      <c r="O290" s="8" t="s">
        <v>1406</v>
      </c>
      <c r="P290" s="10">
        <v>46147</v>
      </c>
    </row>
    <row r="291" spans="1:16" ht="150" x14ac:dyDescent="0.2">
      <c r="A291" s="3" t="s">
        <v>411</v>
      </c>
      <c r="B291" s="4" t="s">
        <v>412</v>
      </c>
      <c r="C291" s="4" t="s">
        <v>1407</v>
      </c>
      <c r="D291" s="4" t="s">
        <v>392</v>
      </c>
      <c r="E291" s="4" t="s">
        <v>413</v>
      </c>
      <c r="F291" s="5">
        <v>1</v>
      </c>
      <c r="G291" s="6">
        <v>134.07</v>
      </c>
      <c r="H291" s="12">
        <f t="shared" si="40"/>
        <v>18.7698</v>
      </c>
      <c r="I291" s="13">
        <f t="shared" si="41"/>
        <v>29.4954</v>
      </c>
      <c r="J291" s="13">
        <f t="shared" si="34"/>
        <v>182.33519999999999</v>
      </c>
      <c r="K291" s="13">
        <f t="shared" si="35"/>
        <v>200.56872000000001</v>
      </c>
      <c r="L291" s="7"/>
      <c r="M291" s="4" t="s">
        <v>1403</v>
      </c>
      <c r="N291" s="7" t="s">
        <v>1687</v>
      </c>
      <c r="O291" s="8" t="s">
        <v>1408</v>
      </c>
      <c r="P291" s="10">
        <v>46147</v>
      </c>
    </row>
    <row r="292" spans="1:16" ht="150" x14ac:dyDescent="0.2">
      <c r="A292" s="3" t="s">
        <v>411</v>
      </c>
      <c r="B292" s="4" t="s">
        <v>412</v>
      </c>
      <c r="C292" s="4" t="s">
        <v>439</v>
      </c>
      <c r="D292" s="4" t="s">
        <v>392</v>
      </c>
      <c r="E292" s="4" t="s">
        <v>413</v>
      </c>
      <c r="F292" s="5">
        <v>1</v>
      </c>
      <c r="G292" s="6">
        <v>201.09</v>
      </c>
      <c r="H292" s="12">
        <f t="shared" si="40"/>
        <v>28.152600000000003</v>
      </c>
      <c r="I292" s="13">
        <f t="shared" si="41"/>
        <v>44.239800000000002</v>
      </c>
      <c r="J292" s="13">
        <f t="shared" si="34"/>
        <v>273.48239999999998</v>
      </c>
      <c r="K292" s="13">
        <f t="shared" si="35"/>
        <v>300.83064000000002</v>
      </c>
      <c r="L292" s="7"/>
      <c r="M292" s="4" t="s">
        <v>1403</v>
      </c>
      <c r="N292" s="7" t="s">
        <v>1687</v>
      </c>
      <c r="O292" s="8" t="s">
        <v>1409</v>
      </c>
      <c r="P292" s="10">
        <v>46147</v>
      </c>
    </row>
    <row r="293" spans="1:16" ht="150" x14ac:dyDescent="0.2">
      <c r="A293" s="3" t="s">
        <v>411</v>
      </c>
      <c r="B293" s="4" t="s">
        <v>412</v>
      </c>
      <c r="C293" s="4" t="s">
        <v>438</v>
      </c>
      <c r="D293" s="4" t="s">
        <v>392</v>
      </c>
      <c r="E293" s="4" t="s">
        <v>413</v>
      </c>
      <c r="F293" s="5">
        <v>1</v>
      </c>
      <c r="G293" s="6">
        <v>268.12</v>
      </c>
      <c r="H293" s="12">
        <f t="shared" si="40"/>
        <v>37.536800000000007</v>
      </c>
      <c r="I293" s="13">
        <f t="shared" si="41"/>
        <v>58.986400000000003</v>
      </c>
      <c r="J293" s="13">
        <f t="shared" si="34"/>
        <v>364.64320000000004</v>
      </c>
      <c r="K293" s="13">
        <f t="shared" si="35"/>
        <v>401.10752000000008</v>
      </c>
      <c r="L293" s="7"/>
      <c r="M293" s="4" t="s">
        <v>1403</v>
      </c>
      <c r="N293" s="7" t="s">
        <v>1687</v>
      </c>
      <c r="O293" s="8" t="s">
        <v>1410</v>
      </c>
      <c r="P293" s="10">
        <v>46147</v>
      </c>
    </row>
    <row r="294" spans="1:16" ht="135" x14ac:dyDescent="0.2">
      <c r="A294" s="3" t="s">
        <v>411</v>
      </c>
      <c r="B294" s="4" t="s">
        <v>412</v>
      </c>
      <c r="C294" s="4" t="s">
        <v>419</v>
      </c>
      <c r="D294" s="4" t="s">
        <v>392</v>
      </c>
      <c r="E294" s="4" t="s">
        <v>413</v>
      </c>
      <c r="F294" s="5">
        <v>1</v>
      </c>
      <c r="G294" s="6">
        <v>134.07</v>
      </c>
      <c r="H294" s="12">
        <f t="shared" si="40"/>
        <v>18.7698</v>
      </c>
      <c r="I294" s="13">
        <f t="shared" si="41"/>
        <v>29.4954</v>
      </c>
      <c r="J294" s="13">
        <f t="shared" si="34"/>
        <v>182.33519999999999</v>
      </c>
      <c r="K294" s="13">
        <f t="shared" si="35"/>
        <v>200.56872000000001</v>
      </c>
      <c r="L294" s="7"/>
      <c r="M294" s="4" t="s">
        <v>1403</v>
      </c>
      <c r="N294" s="7" t="s">
        <v>1687</v>
      </c>
      <c r="O294" s="8" t="s">
        <v>1411</v>
      </c>
      <c r="P294" s="10">
        <v>46147</v>
      </c>
    </row>
    <row r="295" spans="1:16" ht="135" x14ac:dyDescent="0.2">
      <c r="A295" s="3" t="s">
        <v>411</v>
      </c>
      <c r="B295" s="4" t="s">
        <v>412</v>
      </c>
      <c r="C295" s="4" t="s">
        <v>418</v>
      </c>
      <c r="D295" s="4" t="s">
        <v>392</v>
      </c>
      <c r="E295" s="4" t="s">
        <v>413</v>
      </c>
      <c r="F295" s="5">
        <v>1</v>
      </c>
      <c r="G295" s="6">
        <v>201.09</v>
      </c>
      <c r="H295" s="12">
        <f t="shared" si="40"/>
        <v>28.152600000000003</v>
      </c>
      <c r="I295" s="13">
        <f t="shared" si="41"/>
        <v>44.239800000000002</v>
      </c>
      <c r="J295" s="13">
        <f t="shared" si="34"/>
        <v>273.48239999999998</v>
      </c>
      <c r="K295" s="13">
        <f t="shared" si="35"/>
        <v>300.83064000000002</v>
      </c>
      <c r="L295" s="7"/>
      <c r="M295" s="4" t="s">
        <v>1403</v>
      </c>
      <c r="N295" s="7" t="s">
        <v>1687</v>
      </c>
      <c r="O295" s="8" t="s">
        <v>1412</v>
      </c>
      <c r="P295" s="10">
        <v>46147</v>
      </c>
    </row>
    <row r="296" spans="1:16" ht="135" x14ac:dyDescent="0.2">
      <c r="A296" s="3" t="s">
        <v>411</v>
      </c>
      <c r="B296" s="4" t="s">
        <v>412</v>
      </c>
      <c r="C296" s="4" t="s">
        <v>417</v>
      </c>
      <c r="D296" s="4" t="s">
        <v>392</v>
      </c>
      <c r="E296" s="4" t="s">
        <v>413</v>
      </c>
      <c r="F296" s="5">
        <v>1</v>
      </c>
      <c r="G296" s="6">
        <v>268.12</v>
      </c>
      <c r="H296" s="12">
        <f t="shared" si="40"/>
        <v>37.536800000000007</v>
      </c>
      <c r="I296" s="13">
        <f t="shared" si="41"/>
        <v>58.986400000000003</v>
      </c>
      <c r="J296" s="13">
        <f t="shared" si="34"/>
        <v>364.64320000000004</v>
      </c>
      <c r="K296" s="13">
        <f t="shared" si="35"/>
        <v>401.10752000000008</v>
      </c>
      <c r="L296" s="7"/>
      <c r="M296" s="4" t="s">
        <v>1403</v>
      </c>
      <c r="N296" s="7" t="s">
        <v>1687</v>
      </c>
      <c r="O296" s="8" t="s">
        <v>1413</v>
      </c>
      <c r="P296" s="10">
        <v>46147</v>
      </c>
    </row>
    <row r="297" spans="1:16" ht="135" x14ac:dyDescent="0.2">
      <c r="A297" s="3" t="s">
        <v>411</v>
      </c>
      <c r="B297" s="4" t="s">
        <v>412</v>
      </c>
      <c r="C297" s="4" t="s">
        <v>437</v>
      </c>
      <c r="D297" s="4" t="s">
        <v>392</v>
      </c>
      <c r="E297" s="4" t="s">
        <v>413</v>
      </c>
      <c r="F297" s="5">
        <v>1</v>
      </c>
      <c r="G297" s="6">
        <v>134.07</v>
      </c>
      <c r="H297" s="12">
        <f t="shared" si="40"/>
        <v>18.7698</v>
      </c>
      <c r="I297" s="13">
        <f t="shared" si="41"/>
        <v>29.4954</v>
      </c>
      <c r="J297" s="13">
        <f t="shared" si="34"/>
        <v>182.33519999999999</v>
      </c>
      <c r="K297" s="13">
        <f t="shared" si="35"/>
        <v>200.56872000000001</v>
      </c>
      <c r="L297" s="7"/>
      <c r="M297" s="4" t="s">
        <v>1403</v>
      </c>
      <c r="N297" s="7" t="s">
        <v>1687</v>
      </c>
      <c r="O297" s="8" t="s">
        <v>1414</v>
      </c>
      <c r="P297" s="10">
        <v>46147</v>
      </c>
    </row>
    <row r="298" spans="1:16" ht="135" x14ac:dyDescent="0.2">
      <c r="A298" s="3" t="s">
        <v>411</v>
      </c>
      <c r="B298" s="4" t="s">
        <v>412</v>
      </c>
      <c r="C298" s="4" t="s">
        <v>436</v>
      </c>
      <c r="D298" s="4" t="s">
        <v>392</v>
      </c>
      <c r="E298" s="4" t="s">
        <v>413</v>
      </c>
      <c r="F298" s="5">
        <v>1</v>
      </c>
      <c r="G298" s="6">
        <v>201.09</v>
      </c>
      <c r="H298" s="12">
        <f t="shared" si="40"/>
        <v>28.152600000000003</v>
      </c>
      <c r="I298" s="13">
        <f t="shared" si="41"/>
        <v>44.239800000000002</v>
      </c>
      <c r="J298" s="13">
        <f t="shared" si="34"/>
        <v>273.48239999999998</v>
      </c>
      <c r="K298" s="13">
        <f t="shared" si="35"/>
        <v>300.83064000000002</v>
      </c>
      <c r="L298" s="7"/>
      <c r="M298" s="4" t="s">
        <v>1403</v>
      </c>
      <c r="N298" s="7" t="s">
        <v>1687</v>
      </c>
      <c r="O298" s="8" t="s">
        <v>1415</v>
      </c>
      <c r="P298" s="10">
        <v>46147</v>
      </c>
    </row>
    <row r="299" spans="1:16" ht="135" x14ac:dyDescent="0.2">
      <c r="A299" s="3" t="s">
        <v>411</v>
      </c>
      <c r="B299" s="4" t="s">
        <v>412</v>
      </c>
      <c r="C299" s="4" t="s">
        <v>435</v>
      </c>
      <c r="D299" s="4" t="s">
        <v>392</v>
      </c>
      <c r="E299" s="4" t="s">
        <v>413</v>
      </c>
      <c r="F299" s="5">
        <v>1</v>
      </c>
      <c r="G299" s="6">
        <v>268.12</v>
      </c>
      <c r="H299" s="12">
        <f t="shared" si="40"/>
        <v>37.536800000000007</v>
      </c>
      <c r="I299" s="13">
        <f t="shared" si="41"/>
        <v>58.986400000000003</v>
      </c>
      <c r="J299" s="13">
        <f t="shared" si="34"/>
        <v>364.64320000000004</v>
      </c>
      <c r="K299" s="13">
        <f t="shared" si="35"/>
        <v>401.10752000000008</v>
      </c>
      <c r="L299" s="7"/>
      <c r="M299" s="4" t="s">
        <v>1403</v>
      </c>
      <c r="N299" s="7" t="s">
        <v>1687</v>
      </c>
      <c r="O299" s="8" t="s">
        <v>1416</v>
      </c>
      <c r="P299" s="10">
        <v>46147</v>
      </c>
    </row>
    <row r="300" spans="1:16" ht="105" x14ac:dyDescent="0.2">
      <c r="A300" s="3" t="s">
        <v>36</v>
      </c>
      <c r="B300" s="4" t="s">
        <v>36</v>
      </c>
      <c r="C300" s="4" t="s">
        <v>430</v>
      </c>
      <c r="D300" s="4" t="s">
        <v>1356</v>
      </c>
      <c r="E300" s="4" t="s">
        <v>215</v>
      </c>
      <c r="F300" s="5">
        <v>1</v>
      </c>
      <c r="G300" s="6">
        <v>64.209999999999994</v>
      </c>
      <c r="H300" s="12">
        <f>G300*0.17</f>
        <v>10.915699999999999</v>
      </c>
      <c r="I300" s="13">
        <f>G300*0.3</f>
        <v>19.262999999999998</v>
      </c>
      <c r="J300" s="13">
        <f t="shared" si="34"/>
        <v>94.3887</v>
      </c>
      <c r="K300" s="13">
        <f t="shared" si="35"/>
        <v>103.82757000000001</v>
      </c>
      <c r="L300" s="7"/>
      <c r="M300" s="4" t="s">
        <v>1390</v>
      </c>
      <c r="N300" s="7" t="s">
        <v>1851</v>
      </c>
      <c r="O300" s="8" t="s">
        <v>964</v>
      </c>
      <c r="P300" s="10">
        <v>46149</v>
      </c>
    </row>
    <row r="301" spans="1:16" ht="105" x14ac:dyDescent="0.2">
      <c r="A301" s="3" t="s">
        <v>36</v>
      </c>
      <c r="B301" s="4" t="s">
        <v>36</v>
      </c>
      <c r="C301" s="4" t="s">
        <v>429</v>
      </c>
      <c r="D301" s="4" t="s">
        <v>1356</v>
      </c>
      <c r="E301" s="4" t="s">
        <v>215</v>
      </c>
      <c r="F301" s="5">
        <v>1</v>
      </c>
      <c r="G301" s="6">
        <v>66.98</v>
      </c>
      <c r="H301" s="12">
        <f>G301*0.17</f>
        <v>11.386600000000001</v>
      </c>
      <c r="I301" s="13">
        <f>G301*0.3</f>
        <v>20.094000000000001</v>
      </c>
      <c r="J301" s="13">
        <f t="shared" si="34"/>
        <v>98.460599999999999</v>
      </c>
      <c r="K301" s="13">
        <f t="shared" si="35"/>
        <v>108.30666000000001</v>
      </c>
      <c r="L301" s="7"/>
      <c r="M301" s="4" t="s">
        <v>1390</v>
      </c>
      <c r="N301" s="7" t="s">
        <v>1851</v>
      </c>
      <c r="O301" s="8" t="s">
        <v>963</v>
      </c>
      <c r="P301" s="10">
        <v>46149</v>
      </c>
    </row>
    <row r="302" spans="1:16" ht="409.5" x14ac:dyDescent="0.2">
      <c r="A302" s="3" t="s">
        <v>36</v>
      </c>
      <c r="B302" s="4" t="s">
        <v>1002</v>
      </c>
      <c r="C302" s="4" t="s">
        <v>718</v>
      </c>
      <c r="D302" s="4" t="s">
        <v>460</v>
      </c>
      <c r="E302" s="4" t="s">
        <v>215</v>
      </c>
      <c r="F302" s="5">
        <v>1</v>
      </c>
      <c r="G302" s="6">
        <v>18.5</v>
      </c>
      <c r="H302" s="12">
        <f>G302*0.17</f>
        <v>3.145</v>
      </c>
      <c r="I302" s="13">
        <f>G302*0.3</f>
        <v>5.55</v>
      </c>
      <c r="J302" s="13">
        <f t="shared" si="34"/>
        <v>27.195</v>
      </c>
      <c r="K302" s="13">
        <f t="shared" si="35"/>
        <v>29.914500000000004</v>
      </c>
      <c r="L302" s="7"/>
      <c r="M302" s="4" t="s">
        <v>1003</v>
      </c>
      <c r="N302" s="7" t="s">
        <v>1792</v>
      </c>
      <c r="O302" s="8" t="s">
        <v>1005</v>
      </c>
      <c r="P302" s="10">
        <v>46149</v>
      </c>
    </row>
    <row r="303" spans="1:16" ht="409.5" x14ac:dyDescent="0.2">
      <c r="A303" s="3" t="s">
        <v>36</v>
      </c>
      <c r="B303" s="4" t="s">
        <v>1002</v>
      </c>
      <c r="C303" s="4" t="s">
        <v>1116</v>
      </c>
      <c r="D303" s="4" t="s">
        <v>460</v>
      </c>
      <c r="E303" s="4" t="s">
        <v>215</v>
      </c>
      <c r="F303" s="5">
        <v>1</v>
      </c>
      <c r="G303" s="6">
        <v>22</v>
      </c>
      <c r="H303" s="12">
        <f>G303*0.17</f>
        <v>3.74</v>
      </c>
      <c r="I303" s="13">
        <f>G303*0.3</f>
        <v>6.6</v>
      </c>
      <c r="J303" s="13">
        <f t="shared" si="34"/>
        <v>32.340000000000003</v>
      </c>
      <c r="K303" s="13">
        <f t="shared" si="35"/>
        <v>35.574000000000005</v>
      </c>
      <c r="L303" s="7"/>
      <c r="M303" s="4" t="s">
        <v>1003</v>
      </c>
      <c r="N303" s="7" t="s">
        <v>1792</v>
      </c>
      <c r="O303" s="8" t="s">
        <v>1004</v>
      </c>
      <c r="P303" s="10">
        <v>46149</v>
      </c>
    </row>
    <row r="304" spans="1:16" ht="285" x14ac:dyDescent="0.2">
      <c r="A304" s="3" t="s">
        <v>168</v>
      </c>
      <c r="B304" s="4" t="s">
        <v>924</v>
      </c>
      <c r="C304" s="4" t="s">
        <v>979</v>
      </c>
      <c r="D304" s="4" t="s">
        <v>1975</v>
      </c>
      <c r="E304" s="4" t="s">
        <v>239</v>
      </c>
      <c r="F304" s="5">
        <v>1</v>
      </c>
      <c r="G304" s="6">
        <v>668.18</v>
      </c>
      <c r="H304" s="12">
        <f>G304*0.1</f>
        <v>66.817999999999998</v>
      </c>
      <c r="I304" s="13">
        <f>G304*0.15</f>
        <v>100.22699999999999</v>
      </c>
      <c r="J304" s="13">
        <f t="shared" si="34"/>
        <v>835.22499999999991</v>
      </c>
      <c r="K304" s="13">
        <f t="shared" si="35"/>
        <v>918.74749999999995</v>
      </c>
      <c r="L304" s="7"/>
      <c r="M304" s="4" t="s">
        <v>1488</v>
      </c>
      <c r="N304" s="7" t="s">
        <v>2005</v>
      </c>
      <c r="O304" s="8" t="s">
        <v>2008</v>
      </c>
      <c r="P304" s="10">
        <v>46155</v>
      </c>
    </row>
    <row r="305" spans="1:16" ht="285" x14ac:dyDescent="0.2">
      <c r="A305" s="3" t="s">
        <v>168</v>
      </c>
      <c r="B305" s="4" t="s">
        <v>924</v>
      </c>
      <c r="C305" s="4" t="s">
        <v>977</v>
      </c>
      <c r="D305" s="4" t="s">
        <v>1975</v>
      </c>
      <c r="E305" s="4" t="s">
        <v>239</v>
      </c>
      <c r="F305" s="5">
        <v>1</v>
      </c>
      <c r="G305" s="6">
        <v>215.54</v>
      </c>
      <c r="H305" s="12">
        <f>G305*0.14</f>
        <v>30.175600000000003</v>
      </c>
      <c r="I305" s="13">
        <f>G305*0.22</f>
        <v>47.418799999999997</v>
      </c>
      <c r="J305" s="13">
        <f t="shared" si="34"/>
        <v>293.13439999999997</v>
      </c>
      <c r="K305" s="13">
        <f t="shared" si="35"/>
        <v>322.44783999999999</v>
      </c>
      <c r="L305" s="7"/>
      <c r="M305" s="4" t="s">
        <v>1488</v>
      </c>
      <c r="N305" s="7" t="s">
        <v>2005</v>
      </c>
      <c r="O305" s="8" t="s">
        <v>2006</v>
      </c>
      <c r="P305" s="10">
        <v>46155</v>
      </c>
    </row>
    <row r="306" spans="1:16" ht="285" x14ac:dyDescent="0.2">
      <c r="A306" s="3" t="s">
        <v>168</v>
      </c>
      <c r="B306" s="4" t="s">
        <v>924</v>
      </c>
      <c r="C306" s="4" t="s">
        <v>978</v>
      </c>
      <c r="D306" s="4" t="s">
        <v>1975</v>
      </c>
      <c r="E306" s="4" t="s">
        <v>239</v>
      </c>
      <c r="F306" s="5">
        <v>1</v>
      </c>
      <c r="G306" s="6">
        <v>352.42</v>
      </c>
      <c r="H306" s="12">
        <f>G306*0.14</f>
        <v>49.338800000000006</v>
      </c>
      <c r="I306" s="13">
        <f>G306*0.22</f>
        <v>77.53240000000001</v>
      </c>
      <c r="J306" s="13">
        <f t="shared" si="34"/>
        <v>479.2912</v>
      </c>
      <c r="K306" s="13">
        <f t="shared" si="35"/>
        <v>527.22032000000002</v>
      </c>
      <c r="L306" s="7"/>
      <c r="M306" s="4" t="s">
        <v>1488</v>
      </c>
      <c r="N306" s="7" t="s">
        <v>2005</v>
      </c>
      <c r="O306" s="8" t="s">
        <v>2007</v>
      </c>
      <c r="P306" s="10">
        <v>46155</v>
      </c>
    </row>
    <row r="307" spans="1:16" ht="180" x14ac:dyDescent="0.2">
      <c r="A307" s="3" t="s">
        <v>113</v>
      </c>
      <c r="B307" s="4" t="s">
        <v>1936</v>
      </c>
      <c r="C307" s="4" t="s">
        <v>1496</v>
      </c>
      <c r="D307" s="4" t="s">
        <v>379</v>
      </c>
      <c r="E307" s="4" t="s">
        <v>256</v>
      </c>
      <c r="F307" s="5">
        <v>30</v>
      </c>
      <c r="G307" s="6">
        <v>751.92</v>
      </c>
      <c r="H307" s="12">
        <f>G307*0.1</f>
        <v>75.191999999999993</v>
      </c>
      <c r="I307" s="13">
        <f>G307*0.15</f>
        <v>112.788</v>
      </c>
      <c r="J307" s="13">
        <f t="shared" si="34"/>
        <v>939.9</v>
      </c>
      <c r="K307" s="13">
        <f t="shared" si="35"/>
        <v>1033.8900000000001</v>
      </c>
      <c r="L307" s="7"/>
      <c r="M307" s="4" t="s">
        <v>1493</v>
      </c>
      <c r="N307" s="7" t="s">
        <v>1937</v>
      </c>
      <c r="O307" s="8" t="s">
        <v>1941</v>
      </c>
      <c r="P307" s="10">
        <v>46154</v>
      </c>
    </row>
    <row r="308" spans="1:16" ht="165" x14ac:dyDescent="0.2">
      <c r="A308" s="3" t="s">
        <v>113</v>
      </c>
      <c r="B308" s="4" t="s">
        <v>1936</v>
      </c>
      <c r="C308" s="4" t="s">
        <v>1492</v>
      </c>
      <c r="D308" s="4" t="s">
        <v>379</v>
      </c>
      <c r="E308" s="4" t="s">
        <v>256</v>
      </c>
      <c r="F308" s="5">
        <v>30</v>
      </c>
      <c r="G308" s="6">
        <v>345</v>
      </c>
      <c r="H308" s="12">
        <f>G308*0.14</f>
        <v>48.300000000000004</v>
      </c>
      <c r="I308" s="13">
        <f>G308*0.22</f>
        <v>75.900000000000006</v>
      </c>
      <c r="J308" s="13">
        <f t="shared" si="34"/>
        <v>469.20000000000005</v>
      </c>
      <c r="K308" s="13">
        <f t="shared" si="35"/>
        <v>516.12000000000012</v>
      </c>
      <c r="L308" s="7"/>
      <c r="M308" s="4" t="s">
        <v>1493</v>
      </c>
      <c r="N308" s="7" t="s">
        <v>1937</v>
      </c>
      <c r="O308" s="8" t="s">
        <v>1938</v>
      </c>
      <c r="P308" s="10">
        <v>46154</v>
      </c>
    </row>
    <row r="309" spans="1:16" ht="165" x14ac:dyDescent="0.2">
      <c r="A309" s="3" t="s">
        <v>113</v>
      </c>
      <c r="B309" s="4" t="s">
        <v>1936</v>
      </c>
      <c r="C309" s="4" t="s">
        <v>1494</v>
      </c>
      <c r="D309" s="4" t="s">
        <v>379</v>
      </c>
      <c r="E309" s="4" t="s">
        <v>256</v>
      </c>
      <c r="F309" s="5">
        <v>30</v>
      </c>
      <c r="G309" s="6">
        <v>656.97</v>
      </c>
      <c r="H309" s="12">
        <f t="shared" ref="H309:H314" si="42">G309*0.1</f>
        <v>65.697000000000003</v>
      </c>
      <c r="I309" s="13">
        <f t="shared" ref="I309:I314" si="43">G309*0.15</f>
        <v>98.545500000000004</v>
      </c>
      <c r="J309" s="13">
        <f t="shared" si="34"/>
        <v>821.21250000000009</v>
      </c>
      <c r="K309" s="13">
        <f t="shared" si="35"/>
        <v>903.33375000000012</v>
      </c>
      <c r="L309" s="7"/>
      <c r="M309" s="4" t="s">
        <v>1493</v>
      </c>
      <c r="N309" s="7" t="s">
        <v>1937</v>
      </c>
      <c r="O309" s="8" t="s">
        <v>1939</v>
      </c>
      <c r="P309" s="10">
        <v>46154</v>
      </c>
    </row>
    <row r="310" spans="1:16" ht="165" x14ac:dyDescent="0.2">
      <c r="A310" s="3" t="s">
        <v>113</v>
      </c>
      <c r="B310" s="4" t="s">
        <v>1936</v>
      </c>
      <c r="C310" s="4" t="s">
        <v>1495</v>
      </c>
      <c r="D310" s="4" t="s">
        <v>379</v>
      </c>
      <c r="E310" s="4" t="s">
        <v>256</v>
      </c>
      <c r="F310" s="5">
        <v>30</v>
      </c>
      <c r="G310" s="6">
        <v>872.37</v>
      </c>
      <c r="H310" s="12">
        <f t="shared" si="42"/>
        <v>87.237000000000009</v>
      </c>
      <c r="I310" s="13">
        <f t="shared" si="43"/>
        <v>130.85550000000001</v>
      </c>
      <c r="J310" s="13">
        <f t="shared" si="34"/>
        <v>1090.4625000000001</v>
      </c>
      <c r="K310" s="13">
        <f t="shared" si="35"/>
        <v>1199.5087500000002</v>
      </c>
      <c r="L310" s="7"/>
      <c r="M310" s="4" t="s">
        <v>1493</v>
      </c>
      <c r="N310" s="7" t="s">
        <v>1937</v>
      </c>
      <c r="O310" s="8" t="s">
        <v>1940</v>
      </c>
      <c r="P310" s="10">
        <v>46154</v>
      </c>
    </row>
    <row r="311" spans="1:16" ht="135" x14ac:dyDescent="0.2">
      <c r="A311" s="3" t="s">
        <v>302</v>
      </c>
      <c r="B311" s="4" t="s">
        <v>668</v>
      </c>
      <c r="C311" s="4" t="s">
        <v>869</v>
      </c>
      <c r="D311" s="4" t="s">
        <v>354</v>
      </c>
      <c r="E311" s="4" t="s">
        <v>350</v>
      </c>
      <c r="F311" s="5">
        <v>100</v>
      </c>
      <c r="G311" s="6">
        <v>1073.18</v>
      </c>
      <c r="H311" s="12">
        <f t="shared" si="42"/>
        <v>107.31800000000001</v>
      </c>
      <c r="I311" s="13">
        <f t="shared" si="43"/>
        <v>160.977</v>
      </c>
      <c r="J311" s="13">
        <f t="shared" si="34"/>
        <v>1341.4750000000001</v>
      </c>
      <c r="K311" s="13">
        <f t="shared" si="35"/>
        <v>1475.6225000000002</v>
      </c>
      <c r="L311" s="7"/>
      <c r="M311" s="4" t="s">
        <v>1148</v>
      </c>
      <c r="N311" s="7" t="s">
        <v>1686</v>
      </c>
      <c r="O311" s="8" t="s">
        <v>870</v>
      </c>
      <c r="P311" s="10">
        <v>46147</v>
      </c>
    </row>
    <row r="312" spans="1:16" ht="135" x14ac:dyDescent="0.2">
      <c r="A312" s="3" t="s">
        <v>302</v>
      </c>
      <c r="B312" s="4" t="s">
        <v>668</v>
      </c>
      <c r="C312" s="4" t="s">
        <v>1149</v>
      </c>
      <c r="D312" s="4" t="s">
        <v>354</v>
      </c>
      <c r="E312" s="4" t="s">
        <v>350</v>
      </c>
      <c r="F312" s="5">
        <v>100</v>
      </c>
      <c r="G312" s="6">
        <v>1073.18</v>
      </c>
      <c r="H312" s="12">
        <f t="shared" si="42"/>
        <v>107.31800000000001</v>
      </c>
      <c r="I312" s="13">
        <f t="shared" si="43"/>
        <v>160.977</v>
      </c>
      <c r="J312" s="13">
        <f t="shared" si="34"/>
        <v>1341.4750000000001</v>
      </c>
      <c r="K312" s="13">
        <f t="shared" si="35"/>
        <v>1475.6225000000002</v>
      </c>
      <c r="L312" s="7"/>
      <c r="M312" s="4" t="s">
        <v>1148</v>
      </c>
      <c r="N312" s="7" t="s">
        <v>1686</v>
      </c>
      <c r="O312" s="8" t="s">
        <v>987</v>
      </c>
      <c r="P312" s="10">
        <v>46147</v>
      </c>
    </row>
    <row r="313" spans="1:16" ht="345" x14ac:dyDescent="0.2">
      <c r="A313" s="3" t="s">
        <v>233</v>
      </c>
      <c r="B313" s="4" t="s">
        <v>1563</v>
      </c>
      <c r="C313" s="4" t="s">
        <v>1849</v>
      </c>
      <c r="D313" s="4" t="s">
        <v>1514</v>
      </c>
      <c r="E313" s="4" t="s">
        <v>234</v>
      </c>
      <c r="F313" s="5">
        <v>1</v>
      </c>
      <c r="G313" s="6">
        <v>9163.34</v>
      </c>
      <c r="H313" s="12">
        <f t="shared" si="42"/>
        <v>916.33400000000006</v>
      </c>
      <c r="I313" s="13">
        <f t="shared" si="43"/>
        <v>1374.501</v>
      </c>
      <c r="J313" s="13">
        <f t="shared" si="34"/>
        <v>11454.175000000001</v>
      </c>
      <c r="K313" s="13">
        <f t="shared" si="35"/>
        <v>12599.592500000002</v>
      </c>
      <c r="L313" s="7"/>
      <c r="M313" s="4" t="s">
        <v>1564</v>
      </c>
      <c r="N313" s="7" t="s">
        <v>1850</v>
      </c>
      <c r="O313" s="8" t="s">
        <v>1565</v>
      </c>
      <c r="P313" s="10">
        <v>46149</v>
      </c>
    </row>
    <row r="314" spans="1:16" ht="345" x14ac:dyDescent="0.2">
      <c r="A314" s="3" t="s">
        <v>233</v>
      </c>
      <c r="B314" s="4" t="s">
        <v>1563</v>
      </c>
      <c r="C314" s="4" t="s">
        <v>997</v>
      </c>
      <c r="D314" s="4" t="s">
        <v>1514</v>
      </c>
      <c r="E314" s="4" t="s">
        <v>234</v>
      </c>
      <c r="F314" s="5">
        <v>10</v>
      </c>
      <c r="G314" s="6">
        <v>84957.97</v>
      </c>
      <c r="H314" s="12">
        <f t="shared" si="42"/>
        <v>8495.7970000000005</v>
      </c>
      <c r="I314" s="13">
        <f t="shared" si="43"/>
        <v>12743.6955</v>
      </c>
      <c r="J314" s="13">
        <f t="shared" si="34"/>
        <v>106197.46250000001</v>
      </c>
      <c r="K314" s="13">
        <f t="shared" si="35"/>
        <v>116817.20875000002</v>
      </c>
      <c r="L314" s="7"/>
      <c r="M314" s="4" t="s">
        <v>1564</v>
      </c>
      <c r="N314" s="7" t="s">
        <v>1850</v>
      </c>
      <c r="O314" s="8" t="s">
        <v>1571</v>
      </c>
      <c r="P314" s="10">
        <v>46149</v>
      </c>
    </row>
    <row r="315" spans="1:16" ht="285" x14ac:dyDescent="0.2">
      <c r="A315" s="3" t="s">
        <v>37</v>
      </c>
      <c r="B315" s="4" t="s">
        <v>37</v>
      </c>
      <c r="C315" s="4" t="s">
        <v>404</v>
      </c>
      <c r="D315" s="4" t="s">
        <v>1975</v>
      </c>
      <c r="E315" s="4" t="s">
        <v>226</v>
      </c>
      <c r="F315" s="5">
        <v>10</v>
      </c>
      <c r="G315" s="6">
        <v>245.96</v>
      </c>
      <c r="H315" s="12">
        <f>G315*0.14</f>
        <v>34.434400000000004</v>
      </c>
      <c r="I315" s="13">
        <f>G315*0.22</f>
        <v>54.111200000000004</v>
      </c>
      <c r="J315" s="13">
        <f t="shared" si="34"/>
        <v>334.50560000000002</v>
      </c>
      <c r="K315" s="13">
        <f t="shared" si="35"/>
        <v>367.95616000000007</v>
      </c>
      <c r="L315" s="7"/>
      <c r="M315" s="4" t="s">
        <v>1450</v>
      </c>
      <c r="N315" s="7" t="s">
        <v>2012</v>
      </c>
      <c r="O315" s="8" t="s">
        <v>2016</v>
      </c>
      <c r="P315" s="10">
        <v>46155</v>
      </c>
    </row>
    <row r="316" spans="1:16" ht="285" x14ac:dyDescent="0.2">
      <c r="A316" s="3" t="s">
        <v>37</v>
      </c>
      <c r="B316" s="4" t="s">
        <v>37</v>
      </c>
      <c r="C316" s="4" t="s">
        <v>986</v>
      </c>
      <c r="D316" s="4" t="s">
        <v>1975</v>
      </c>
      <c r="E316" s="4" t="s">
        <v>226</v>
      </c>
      <c r="F316" s="5">
        <v>5</v>
      </c>
      <c r="G316" s="6">
        <v>122.98</v>
      </c>
      <c r="H316" s="12">
        <f>G316*0.14</f>
        <v>17.217200000000002</v>
      </c>
      <c r="I316" s="13">
        <f>G316*0.22</f>
        <v>27.055600000000002</v>
      </c>
      <c r="J316" s="13">
        <f t="shared" si="34"/>
        <v>167.25280000000001</v>
      </c>
      <c r="K316" s="13">
        <f t="shared" si="35"/>
        <v>183.97808000000003</v>
      </c>
      <c r="L316" s="7"/>
      <c r="M316" s="4" t="s">
        <v>1450</v>
      </c>
      <c r="N316" s="7" t="s">
        <v>2012</v>
      </c>
      <c r="O316" s="8" t="s">
        <v>2013</v>
      </c>
      <c r="P316" s="10">
        <v>46155</v>
      </c>
    </row>
    <row r="317" spans="1:16" ht="285" x14ac:dyDescent="0.2">
      <c r="A317" s="3" t="s">
        <v>37</v>
      </c>
      <c r="B317" s="4" t="s">
        <v>37</v>
      </c>
      <c r="C317" s="4" t="s">
        <v>483</v>
      </c>
      <c r="D317" s="4" t="s">
        <v>1975</v>
      </c>
      <c r="E317" s="4" t="s">
        <v>226</v>
      </c>
      <c r="F317" s="5">
        <v>10</v>
      </c>
      <c r="G317" s="6">
        <v>491.92</v>
      </c>
      <c r="H317" s="12">
        <f>G317*0.14</f>
        <v>68.868800000000007</v>
      </c>
      <c r="I317" s="13">
        <f>G317*0.22</f>
        <v>108.22240000000001</v>
      </c>
      <c r="J317" s="13">
        <f t="shared" si="34"/>
        <v>669.01120000000003</v>
      </c>
      <c r="K317" s="13">
        <f t="shared" si="35"/>
        <v>735.91232000000014</v>
      </c>
      <c r="L317" s="7"/>
      <c r="M317" s="4" t="s">
        <v>1450</v>
      </c>
      <c r="N317" s="7" t="s">
        <v>2012</v>
      </c>
      <c r="O317" s="8" t="s">
        <v>2014</v>
      </c>
      <c r="P317" s="10">
        <v>46155</v>
      </c>
    </row>
    <row r="318" spans="1:16" ht="285" x14ac:dyDescent="0.2">
      <c r="A318" s="3" t="s">
        <v>37</v>
      </c>
      <c r="B318" s="4" t="s">
        <v>37</v>
      </c>
      <c r="C318" s="4" t="s">
        <v>985</v>
      </c>
      <c r="D318" s="4" t="s">
        <v>1975</v>
      </c>
      <c r="E318" s="4" t="s">
        <v>226</v>
      </c>
      <c r="F318" s="5">
        <v>5</v>
      </c>
      <c r="G318" s="6">
        <v>245.96</v>
      </c>
      <c r="H318" s="12">
        <f>G318*0.14</f>
        <v>34.434400000000004</v>
      </c>
      <c r="I318" s="13">
        <f>G318*0.22</f>
        <v>54.111200000000004</v>
      </c>
      <c r="J318" s="13">
        <f t="shared" si="34"/>
        <v>334.50560000000002</v>
      </c>
      <c r="K318" s="13">
        <f t="shared" si="35"/>
        <v>367.95616000000007</v>
      </c>
      <c r="L318" s="7"/>
      <c r="M318" s="4" t="s">
        <v>1450</v>
      </c>
      <c r="N318" s="7" t="s">
        <v>2012</v>
      </c>
      <c r="O318" s="8" t="s">
        <v>2017</v>
      </c>
      <c r="P318" s="10">
        <v>46155</v>
      </c>
    </row>
    <row r="319" spans="1:16" ht="285" x14ac:dyDescent="0.2">
      <c r="A319" s="3" t="s">
        <v>37</v>
      </c>
      <c r="B319" s="4" t="s">
        <v>37</v>
      </c>
      <c r="C319" s="4" t="s">
        <v>482</v>
      </c>
      <c r="D319" s="4" t="s">
        <v>1975</v>
      </c>
      <c r="E319" s="4" t="s">
        <v>226</v>
      </c>
      <c r="F319" s="5">
        <v>10</v>
      </c>
      <c r="G319" s="6">
        <v>737.88</v>
      </c>
      <c r="H319" s="12">
        <f>G319*0.1</f>
        <v>73.787999999999997</v>
      </c>
      <c r="I319" s="13">
        <f>G319*0.15</f>
        <v>110.682</v>
      </c>
      <c r="J319" s="13">
        <f t="shared" si="34"/>
        <v>922.35</v>
      </c>
      <c r="K319" s="13">
        <f t="shared" si="35"/>
        <v>1014.5850000000002</v>
      </c>
      <c r="L319" s="7"/>
      <c r="M319" s="4" t="s">
        <v>1450</v>
      </c>
      <c r="N319" s="7" t="s">
        <v>2012</v>
      </c>
      <c r="O319" s="8" t="s">
        <v>2018</v>
      </c>
      <c r="P319" s="10">
        <v>46155</v>
      </c>
    </row>
    <row r="320" spans="1:16" ht="150" x14ac:dyDescent="0.2">
      <c r="A320" s="3" t="s">
        <v>37</v>
      </c>
      <c r="B320" s="4" t="s">
        <v>37</v>
      </c>
      <c r="C320" s="4" t="s">
        <v>1695</v>
      </c>
      <c r="D320" s="4" t="s">
        <v>731</v>
      </c>
      <c r="E320" s="4" t="s">
        <v>226</v>
      </c>
      <c r="F320" s="5">
        <v>20</v>
      </c>
      <c r="G320" s="6">
        <v>1388.67</v>
      </c>
      <c r="H320" s="12">
        <f>G320*0.1</f>
        <v>138.86700000000002</v>
      </c>
      <c r="I320" s="13">
        <f>G320*0.15</f>
        <v>208.3005</v>
      </c>
      <c r="J320" s="13">
        <f t="shared" si="34"/>
        <v>1735.8375000000001</v>
      </c>
      <c r="K320" s="13">
        <f t="shared" si="35"/>
        <v>1909.4212500000003</v>
      </c>
      <c r="L320" s="7"/>
      <c r="M320" s="4" t="s">
        <v>1545</v>
      </c>
      <c r="N320" s="7" t="s">
        <v>1696</v>
      </c>
      <c r="O320" s="8" t="s">
        <v>1697</v>
      </c>
      <c r="P320" s="10">
        <v>46147</v>
      </c>
    </row>
    <row r="321" spans="1:16" ht="285" x14ac:dyDescent="0.2">
      <c r="A321" s="3" t="s">
        <v>37</v>
      </c>
      <c r="B321" s="4" t="s">
        <v>37</v>
      </c>
      <c r="C321" s="4" t="s">
        <v>984</v>
      </c>
      <c r="D321" s="4" t="s">
        <v>1975</v>
      </c>
      <c r="E321" s="4" t="s">
        <v>226</v>
      </c>
      <c r="F321" s="5">
        <v>5</v>
      </c>
      <c r="G321" s="6">
        <v>368.94</v>
      </c>
      <c r="H321" s="12">
        <f>G321*0.14</f>
        <v>51.651600000000002</v>
      </c>
      <c r="I321" s="13">
        <f>G321*0.22</f>
        <v>81.166799999999995</v>
      </c>
      <c r="J321" s="13">
        <f t="shared" si="34"/>
        <v>501.75839999999994</v>
      </c>
      <c r="K321" s="13">
        <f t="shared" si="35"/>
        <v>551.93423999999993</v>
      </c>
      <c r="L321" s="7"/>
      <c r="M321" s="4" t="s">
        <v>1450</v>
      </c>
      <c r="N321" s="7" t="s">
        <v>2012</v>
      </c>
      <c r="O321" s="8" t="s">
        <v>2015</v>
      </c>
      <c r="P321" s="10">
        <v>46155</v>
      </c>
    </row>
    <row r="322" spans="1:16" ht="195" x14ac:dyDescent="0.2">
      <c r="A322" s="3" t="s">
        <v>37</v>
      </c>
      <c r="B322" s="4" t="s">
        <v>1921</v>
      </c>
      <c r="C322" s="4" t="s">
        <v>1926</v>
      </c>
      <c r="D322" s="4" t="s">
        <v>1551</v>
      </c>
      <c r="E322" s="4" t="s">
        <v>1076</v>
      </c>
      <c r="F322" s="5">
        <v>1</v>
      </c>
      <c r="G322" s="6">
        <v>320.8</v>
      </c>
      <c r="H322" s="12">
        <f>G322*0.14</f>
        <v>44.912000000000006</v>
      </c>
      <c r="I322" s="13">
        <f>G322*0.22</f>
        <v>70.576000000000008</v>
      </c>
      <c r="J322" s="13">
        <f t="shared" si="34"/>
        <v>436.28800000000001</v>
      </c>
      <c r="K322" s="13">
        <f t="shared" si="35"/>
        <v>479.91680000000002</v>
      </c>
      <c r="L322" s="7"/>
      <c r="M322" s="4" t="s">
        <v>1923</v>
      </c>
      <c r="N322" s="7" t="s">
        <v>1924</v>
      </c>
      <c r="O322" s="8" t="s">
        <v>1927</v>
      </c>
      <c r="P322" s="10">
        <v>46154</v>
      </c>
    </row>
    <row r="323" spans="1:16" ht="195" x14ac:dyDescent="0.2">
      <c r="A323" s="3" t="s">
        <v>37</v>
      </c>
      <c r="B323" s="4" t="s">
        <v>1921</v>
      </c>
      <c r="C323" s="4" t="s">
        <v>1922</v>
      </c>
      <c r="D323" s="4" t="s">
        <v>1551</v>
      </c>
      <c r="E323" s="4" t="s">
        <v>1076</v>
      </c>
      <c r="F323" s="5">
        <v>1</v>
      </c>
      <c r="G323" s="6">
        <v>160.4</v>
      </c>
      <c r="H323" s="12">
        <f>G323*0.14</f>
        <v>22.456000000000003</v>
      </c>
      <c r="I323" s="13">
        <f>G323*0.22</f>
        <v>35.288000000000004</v>
      </c>
      <c r="J323" s="13">
        <f t="shared" ref="J323:J386" si="44">G323+H323+I323</f>
        <v>218.14400000000001</v>
      </c>
      <c r="K323" s="13">
        <f t="shared" ref="K323:K386" si="45">J323*1.1</f>
        <v>239.95840000000001</v>
      </c>
      <c r="L323" s="7"/>
      <c r="M323" s="4" t="s">
        <v>1923</v>
      </c>
      <c r="N323" s="7" t="s">
        <v>1924</v>
      </c>
      <c r="O323" s="8" t="s">
        <v>1925</v>
      </c>
      <c r="P323" s="10">
        <v>46154</v>
      </c>
    </row>
    <row r="324" spans="1:16" ht="285" x14ac:dyDescent="0.2">
      <c r="A324" s="3" t="s">
        <v>443</v>
      </c>
      <c r="B324" s="4" t="s">
        <v>1613</v>
      </c>
      <c r="C324" s="4" t="s">
        <v>173</v>
      </c>
      <c r="D324" s="4" t="s">
        <v>876</v>
      </c>
      <c r="E324" s="4" t="s">
        <v>444</v>
      </c>
      <c r="F324" s="5">
        <v>30</v>
      </c>
      <c r="G324" s="6">
        <v>52242.41</v>
      </c>
      <c r="H324" s="12">
        <f>G324*0.1</f>
        <v>5224.2410000000009</v>
      </c>
      <c r="I324" s="13">
        <f>G324*0.15</f>
        <v>7836.3615</v>
      </c>
      <c r="J324" s="13">
        <f t="shared" si="44"/>
        <v>65303.012500000004</v>
      </c>
      <c r="K324" s="13">
        <f t="shared" si="45"/>
        <v>71833.313750000016</v>
      </c>
      <c r="L324" s="7"/>
      <c r="M324" s="4" t="s">
        <v>1614</v>
      </c>
      <c r="N324" s="7" t="s">
        <v>1615</v>
      </c>
      <c r="O324" s="8" t="s">
        <v>1617</v>
      </c>
      <c r="P324" s="10">
        <v>46146</v>
      </c>
    </row>
    <row r="325" spans="1:16" ht="285" x14ac:dyDescent="0.2">
      <c r="A325" s="3" t="s">
        <v>443</v>
      </c>
      <c r="B325" s="4" t="s">
        <v>1613</v>
      </c>
      <c r="C325" s="4" t="s">
        <v>445</v>
      </c>
      <c r="D325" s="4" t="s">
        <v>876</v>
      </c>
      <c r="E325" s="4" t="s">
        <v>444</v>
      </c>
      <c r="F325" s="5">
        <v>30</v>
      </c>
      <c r="G325" s="6">
        <v>21701.73</v>
      </c>
      <c r="H325" s="12">
        <f>G325*0.1</f>
        <v>2170.1730000000002</v>
      </c>
      <c r="I325" s="13">
        <f>G325*0.15</f>
        <v>3255.2594999999997</v>
      </c>
      <c r="J325" s="13">
        <f t="shared" si="44"/>
        <v>27127.162499999999</v>
      </c>
      <c r="K325" s="13">
        <f t="shared" si="45"/>
        <v>29839.87875</v>
      </c>
      <c r="L325" s="7"/>
      <c r="M325" s="4" t="s">
        <v>1614</v>
      </c>
      <c r="N325" s="7" t="s">
        <v>1615</v>
      </c>
      <c r="O325" s="8" t="s">
        <v>1616</v>
      </c>
      <c r="P325" s="10">
        <v>46146</v>
      </c>
    </row>
    <row r="326" spans="1:16" ht="105" x14ac:dyDescent="0.2">
      <c r="A326" s="3" t="s">
        <v>39</v>
      </c>
      <c r="B326" s="4" t="s">
        <v>39</v>
      </c>
      <c r="C326" s="4" t="s">
        <v>1524</v>
      </c>
      <c r="D326" s="4" t="s">
        <v>1356</v>
      </c>
      <c r="E326" s="4" t="s">
        <v>232</v>
      </c>
      <c r="F326" s="5">
        <v>10</v>
      </c>
      <c r="G326" s="6">
        <v>103.67</v>
      </c>
      <c r="H326" s="12">
        <f>G326*0.14</f>
        <v>14.513800000000002</v>
      </c>
      <c r="I326" s="13">
        <f>G326*0.22</f>
        <v>22.807400000000001</v>
      </c>
      <c r="J326" s="13">
        <f t="shared" si="44"/>
        <v>140.99119999999999</v>
      </c>
      <c r="K326" s="13">
        <f t="shared" si="45"/>
        <v>155.09031999999999</v>
      </c>
      <c r="L326" s="7"/>
      <c r="M326" s="4" t="s">
        <v>1523</v>
      </c>
      <c r="N326" s="7" t="s">
        <v>1391</v>
      </c>
      <c r="O326" s="8" t="s">
        <v>1525</v>
      </c>
      <c r="P326" s="10">
        <v>46146</v>
      </c>
    </row>
    <row r="327" spans="1:16" ht="105" x14ac:dyDescent="0.2">
      <c r="A327" s="3" t="s">
        <v>39</v>
      </c>
      <c r="B327" s="4" t="s">
        <v>39</v>
      </c>
      <c r="C327" s="4" t="s">
        <v>511</v>
      </c>
      <c r="D327" s="4" t="s">
        <v>1356</v>
      </c>
      <c r="E327" s="4" t="s">
        <v>232</v>
      </c>
      <c r="F327" s="5">
        <v>10</v>
      </c>
      <c r="G327" s="6">
        <v>103.67</v>
      </c>
      <c r="H327" s="12">
        <f>G327*0.14</f>
        <v>14.513800000000002</v>
      </c>
      <c r="I327" s="13">
        <f>G327*0.22</f>
        <v>22.807400000000001</v>
      </c>
      <c r="J327" s="13">
        <f t="shared" si="44"/>
        <v>140.99119999999999</v>
      </c>
      <c r="K327" s="13">
        <f t="shared" si="45"/>
        <v>155.09031999999999</v>
      </c>
      <c r="L327" s="7"/>
      <c r="M327" s="4" t="s">
        <v>1523</v>
      </c>
      <c r="N327" s="7" t="s">
        <v>1391</v>
      </c>
      <c r="O327" s="8" t="s">
        <v>1526</v>
      </c>
      <c r="P327" s="10">
        <v>46146</v>
      </c>
    </row>
    <row r="328" spans="1:16" ht="409.5" x14ac:dyDescent="0.2">
      <c r="A328" s="3" t="s">
        <v>39</v>
      </c>
      <c r="B328" s="4" t="s">
        <v>39</v>
      </c>
      <c r="C328" s="4" t="s">
        <v>115</v>
      </c>
      <c r="D328" s="4" t="s">
        <v>377</v>
      </c>
      <c r="E328" s="4" t="s">
        <v>232</v>
      </c>
      <c r="F328" s="5">
        <v>5</v>
      </c>
      <c r="G328" s="6">
        <v>26.87</v>
      </c>
      <c r="H328" s="12">
        <f>G328*0.17</f>
        <v>4.5679000000000007</v>
      </c>
      <c r="I328" s="13">
        <f>G328*0.3</f>
        <v>8.0609999999999999</v>
      </c>
      <c r="J328" s="13">
        <f t="shared" si="44"/>
        <v>39.498900000000006</v>
      </c>
      <c r="K328" s="13">
        <f t="shared" si="45"/>
        <v>43.44879000000001</v>
      </c>
      <c r="L328" s="7"/>
      <c r="M328" s="4" t="s">
        <v>40</v>
      </c>
      <c r="N328" s="7" t="s">
        <v>1877</v>
      </c>
      <c r="O328" s="8" t="s">
        <v>519</v>
      </c>
      <c r="P328" s="10">
        <v>46150</v>
      </c>
    </row>
    <row r="329" spans="1:16" ht="409.5" x14ac:dyDescent="0.2">
      <c r="A329" s="3" t="s">
        <v>39</v>
      </c>
      <c r="B329" s="4" t="s">
        <v>39</v>
      </c>
      <c r="C329" s="4" t="s">
        <v>115</v>
      </c>
      <c r="D329" s="4" t="s">
        <v>377</v>
      </c>
      <c r="E329" s="4" t="s">
        <v>232</v>
      </c>
      <c r="F329" s="5">
        <v>5</v>
      </c>
      <c r="G329" s="6">
        <v>26.87</v>
      </c>
      <c r="H329" s="12">
        <f>G329*0.17</f>
        <v>4.5679000000000007</v>
      </c>
      <c r="I329" s="13">
        <f>G329*0.3</f>
        <v>8.0609999999999999</v>
      </c>
      <c r="J329" s="13">
        <f t="shared" si="44"/>
        <v>39.498900000000006</v>
      </c>
      <c r="K329" s="13">
        <f t="shared" si="45"/>
        <v>43.44879000000001</v>
      </c>
      <c r="L329" s="7"/>
      <c r="M329" s="4" t="s">
        <v>40</v>
      </c>
      <c r="N329" s="7" t="s">
        <v>1877</v>
      </c>
      <c r="O329" s="8" t="s">
        <v>715</v>
      </c>
      <c r="P329" s="10">
        <v>46150</v>
      </c>
    </row>
    <row r="330" spans="1:16" ht="409.5" x14ac:dyDescent="0.2">
      <c r="A330" s="3" t="s">
        <v>39</v>
      </c>
      <c r="B330" s="4" t="s">
        <v>39</v>
      </c>
      <c r="C330" s="4" t="s">
        <v>115</v>
      </c>
      <c r="D330" s="4" t="s">
        <v>377</v>
      </c>
      <c r="E330" s="4" t="s">
        <v>232</v>
      </c>
      <c r="F330" s="5">
        <v>5</v>
      </c>
      <c r="G330" s="6">
        <v>26.87</v>
      </c>
      <c r="H330" s="12">
        <f>G330*0.17</f>
        <v>4.5679000000000007</v>
      </c>
      <c r="I330" s="13">
        <f>G330*0.3</f>
        <v>8.0609999999999999</v>
      </c>
      <c r="J330" s="13">
        <f t="shared" si="44"/>
        <v>39.498900000000006</v>
      </c>
      <c r="K330" s="13">
        <f t="shared" si="45"/>
        <v>43.44879000000001</v>
      </c>
      <c r="L330" s="7"/>
      <c r="M330" s="4" t="s">
        <v>40</v>
      </c>
      <c r="N330" s="7" t="s">
        <v>1877</v>
      </c>
      <c r="O330" s="8" t="s">
        <v>749</v>
      </c>
      <c r="P330" s="10">
        <v>46150</v>
      </c>
    </row>
    <row r="331" spans="1:16" ht="165" x14ac:dyDescent="0.2">
      <c r="A331" s="3" t="s">
        <v>39</v>
      </c>
      <c r="B331" s="4" t="s">
        <v>39</v>
      </c>
      <c r="C331" s="4" t="s">
        <v>1396</v>
      </c>
      <c r="D331" s="4" t="s">
        <v>631</v>
      </c>
      <c r="E331" s="4" t="s">
        <v>232</v>
      </c>
      <c r="F331" s="5">
        <v>1</v>
      </c>
      <c r="G331" s="6">
        <v>318.74</v>
      </c>
      <c r="H331" s="12">
        <f>G331*0.14</f>
        <v>44.623600000000003</v>
      </c>
      <c r="I331" s="13">
        <f>G331*0.22</f>
        <v>70.122799999999998</v>
      </c>
      <c r="J331" s="13">
        <f t="shared" si="44"/>
        <v>433.4864</v>
      </c>
      <c r="K331" s="13">
        <f t="shared" si="45"/>
        <v>476.83504000000005</v>
      </c>
      <c r="L331" s="7"/>
      <c r="M331" s="4" t="s">
        <v>1422</v>
      </c>
      <c r="N331" s="7" t="s">
        <v>1624</v>
      </c>
      <c r="O331" s="8" t="s">
        <v>293</v>
      </c>
      <c r="P331" s="10">
        <v>46146</v>
      </c>
    </row>
    <row r="332" spans="1:16" ht="135" x14ac:dyDescent="0.2">
      <c r="A332" s="3" t="s">
        <v>39</v>
      </c>
      <c r="B332" s="4" t="s">
        <v>1135</v>
      </c>
      <c r="C332" s="4" t="s">
        <v>41</v>
      </c>
      <c r="D332" s="4" t="s">
        <v>401</v>
      </c>
      <c r="E332" s="4" t="s">
        <v>232</v>
      </c>
      <c r="F332" s="5">
        <v>10</v>
      </c>
      <c r="G332" s="6">
        <v>130.34</v>
      </c>
      <c r="H332" s="12">
        <f>G332*0.14</f>
        <v>18.247600000000002</v>
      </c>
      <c r="I332" s="13">
        <f>G332*0.22</f>
        <v>28.674800000000001</v>
      </c>
      <c r="J332" s="13">
        <f t="shared" si="44"/>
        <v>177.26240000000001</v>
      </c>
      <c r="K332" s="13">
        <f t="shared" si="45"/>
        <v>194.98864000000003</v>
      </c>
      <c r="L332" s="7"/>
      <c r="M332" s="4" t="s">
        <v>1272</v>
      </c>
      <c r="N332" s="7" t="s">
        <v>1877</v>
      </c>
      <c r="O332" s="8" t="s">
        <v>1273</v>
      </c>
      <c r="P332" s="10">
        <v>46150</v>
      </c>
    </row>
    <row r="333" spans="1:16" ht="315" x14ac:dyDescent="0.2">
      <c r="A333" s="3" t="s">
        <v>42</v>
      </c>
      <c r="B333" s="4" t="s">
        <v>42</v>
      </c>
      <c r="C333" s="4" t="s">
        <v>104</v>
      </c>
      <c r="D333" s="4" t="s">
        <v>669</v>
      </c>
      <c r="E333" s="4" t="s">
        <v>253</v>
      </c>
      <c r="F333" s="5">
        <v>30</v>
      </c>
      <c r="G333" s="6">
        <v>82.5</v>
      </c>
      <c r="H333" s="12">
        <f t="shared" ref="H333:H339" si="46">G333*0.17</f>
        <v>14.025</v>
      </c>
      <c r="I333" s="13">
        <f t="shared" ref="I333:I339" si="47">G333*0.3</f>
        <v>24.75</v>
      </c>
      <c r="J333" s="13">
        <f t="shared" si="44"/>
        <v>121.27500000000001</v>
      </c>
      <c r="K333" s="13">
        <f t="shared" si="45"/>
        <v>133.4025</v>
      </c>
      <c r="L333" s="7"/>
      <c r="M333" s="4" t="s">
        <v>1653</v>
      </c>
      <c r="N333" s="7" t="s">
        <v>1654</v>
      </c>
      <c r="O333" s="8" t="s">
        <v>576</v>
      </c>
      <c r="P333" s="10">
        <v>46146</v>
      </c>
    </row>
    <row r="334" spans="1:16" ht="315" x14ac:dyDescent="0.2">
      <c r="A334" s="3" t="s">
        <v>42</v>
      </c>
      <c r="B334" s="4" t="s">
        <v>42</v>
      </c>
      <c r="C334" s="4" t="s">
        <v>82</v>
      </c>
      <c r="D334" s="4" t="s">
        <v>669</v>
      </c>
      <c r="E334" s="4" t="s">
        <v>253</v>
      </c>
      <c r="F334" s="5">
        <v>30</v>
      </c>
      <c r="G334" s="6">
        <v>63.75</v>
      </c>
      <c r="H334" s="12">
        <f t="shared" si="46"/>
        <v>10.8375</v>
      </c>
      <c r="I334" s="13">
        <f t="shared" si="47"/>
        <v>19.125</v>
      </c>
      <c r="J334" s="13">
        <f t="shared" si="44"/>
        <v>93.712500000000006</v>
      </c>
      <c r="K334" s="13">
        <f t="shared" si="45"/>
        <v>103.08375000000001</v>
      </c>
      <c r="L334" s="7"/>
      <c r="M334" s="4" t="s">
        <v>1653</v>
      </c>
      <c r="N334" s="7" t="s">
        <v>1654</v>
      </c>
      <c r="O334" s="8" t="s">
        <v>575</v>
      </c>
      <c r="P334" s="10">
        <v>46146</v>
      </c>
    </row>
    <row r="335" spans="1:16" ht="135" x14ac:dyDescent="0.2">
      <c r="A335" s="3" t="s">
        <v>42</v>
      </c>
      <c r="B335" s="4" t="s">
        <v>926</v>
      </c>
      <c r="C335" s="4" t="s">
        <v>214</v>
      </c>
      <c r="D335" s="4" t="s">
        <v>401</v>
      </c>
      <c r="E335" s="4" t="s">
        <v>253</v>
      </c>
      <c r="F335" s="5">
        <v>14</v>
      </c>
      <c r="G335" s="6">
        <v>74.03</v>
      </c>
      <c r="H335" s="12">
        <f t="shared" si="46"/>
        <v>12.585100000000001</v>
      </c>
      <c r="I335" s="13">
        <f t="shared" si="47"/>
        <v>22.209</v>
      </c>
      <c r="J335" s="13">
        <f t="shared" si="44"/>
        <v>108.8241</v>
      </c>
      <c r="K335" s="13">
        <f t="shared" si="45"/>
        <v>119.70651000000001</v>
      </c>
      <c r="L335" s="7"/>
      <c r="M335" s="4" t="s">
        <v>1102</v>
      </c>
      <c r="N335" s="7" t="s">
        <v>1622</v>
      </c>
      <c r="O335" s="8" t="s">
        <v>1103</v>
      </c>
      <c r="P335" s="10">
        <v>46146</v>
      </c>
    </row>
    <row r="336" spans="1:16" ht="165" x14ac:dyDescent="0.2">
      <c r="A336" s="3" t="s">
        <v>43</v>
      </c>
      <c r="B336" s="4" t="s">
        <v>916</v>
      </c>
      <c r="C336" s="4" t="s">
        <v>1180</v>
      </c>
      <c r="D336" s="4" t="s">
        <v>917</v>
      </c>
      <c r="E336" s="4" t="s">
        <v>188</v>
      </c>
      <c r="F336" s="5">
        <v>30</v>
      </c>
      <c r="G336" s="6">
        <v>49.09</v>
      </c>
      <c r="H336" s="12">
        <f t="shared" si="46"/>
        <v>8.3453000000000017</v>
      </c>
      <c r="I336" s="13">
        <f t="shared" si="47"/>
        <v>14.727</v>
      </c>
      <c r="J336" s="13">
        <f t="shared" si="44"/>
        <v>72.162300000000002</v>
      </c>
      <c r="K336" s="13">
        <f t="shared" si="45"/>
        <v>79.378530000000012</v>
      </c>
      <c r="L336" s="7"/>
      <c r="M336" s="4" t="s">
        <v>1184</v>
      </c>
      <c r="N336" s="7" t="s">
        <v>1762</v>
      </c>
      <c r="O336" s="8" t="s">
        <v>1185</v>
      </c>
      <c r="P336" s="10">
        <v>46149</v>
      </c>
    </row>
    <row r="337" spans="1:16" ht="165" x14ac:dyDescent="0.2">
      <c r="A337" s="3" t="s">
        <v>124</v>
      </c>
      <c r="B337" s="4" t="s">
        <v>922</v>
      </c>
      <c r="C337" s="4" t="s">
        <v>748</v>
      </c>
      <c r="D337" s="4" t="s">
        <v>1634</v>
      </c>
      <c r="E337" s="4" t="s">
        <v>223</v>
      </c>
      <c r="F337" s="5">
        <v>10</v>
      </c>
      <c r="G337" s="6">
        <v>91.2</v>
      </c>
      <c r="H337" s="12">
        <f t="shared" si="46"/>
        <v>15.504000000000001</v>
      </c>
      <c r="I337" s="13">
        <f t="shared" si="47"/>
        <v>27.36</v>
      </c>
      <c r="J337" s="13">
        <f t="shared" si="44"/>
        <v>134.06400000000002</v>
      </c>
      <c r="K337" s="13">
        <f t="shared" si="45"/>
        <v>147.47040000000004</v>
      </c>
      <c r="L337" s="7"/>
      <c r="M337" s="4" t="s">
        <v>1482</v>
      </c>
      <c r="N337" s="7" t="s">
        <v>1635</v>
      </c>
      <c r="O337" s="8" t="s">
        <v>1637</v>
      </c>
      <c r="P337" s="10">
        <v>46146</v>
      </c>
    </row>
    <row r="338" spans="1:16" ht="165" x14ac:dyDescent="0.2">
      <c r="A338" s="3" t="s">
        <v>124</v>
      </c>
      <c r="B338" s="4" t="s">
        <v>922</v>
      </c>
      <c r="C338" s="4" t="s">
        <v>619</v>
      </c>
      <c r="D338" s="4" t="s">
        <v>1634</v>
      </c>
      <c r="E338" s="4" t="s">
        <v>223</v>
      </c>
      <c r="F338" s="5">
        <v>10</v>
      </c>
      <c r="G338" s="6">
        <v>91.2</v>
      </c>
      <c r="H338" s="12">
        <f t="shared" si="46"/>
        <v>15.504000000000001</v>
      </c>
      <c r="I338" s="13">
        <f t="shared" si="47"/>
        <v>27.36</v>
      </c>
      <c r="J338" s="13">
        <f t="shared" si="44"/>
        <v>134.06400000000002</v>
      </c>
      <c r="K338" s="13">
        <f t="shared" si="45"/>
        <v>147.47040000000004</v>
      </c>
      <c r="L338" s="7"/>
      <c r="M338" s="4" t="s">
        <v>1482</v>
      </c>
      <c r="N338" s="7" t="s">
        <v>1635</v>
      </c>
      <c r="O338" s="8" t="s">
        <v>1636</v>
      </c>
      <c r="P338" s="10">
        <v>46146</v>
      </c>
    </row>
    <row r="339" spans="1:16" ht="180" x14ac:dyDescent="0.2">
      <c r="A339" s="3" t="s">
        <v>124</v>
      </c>
      <c r="B339" s="4" t="s">
        <v>922</v>
      </c>
      <c r="C339" s="4" t="s">
        <v>619</v>
      </c>
      <c r="D339" s="4" t="s">
        <v>1638</v>
      </c>
      <c r="E339" s="4" t="s">
        <v>223</v>
      </c>
      <c r="F339" s="5">
        <v>10</v>
      </c>
      <c r="G339" s="6">
        <v>91.2</v>
      </c>
      <c r="H339" s="12">
        <f t="shared" si="46"/>
        <v>15.504000000000001</v>
      </c>
      <c r="I339" s="13">
        <f t="shared" si="47"/>
        <v>27.36</v>
      </c>
      <c r="J339" s="13">
        <f t="shared" si="44"/>
        <v>134.06400000000002</v>
      </c>
      <c r="K339" s="13">
        <f t="shared" si="45"/>
        <v>147.47040000000004</v>
      </c>
      <c r="L339" s="7"/>
      <c r="M339" s="4" t="s">
        <v>1482</v>
      </c>
      <c r="N339" s="7" t="s">
        <v>1635</v>
      </c>
      <c r="O339" s="8" t="s">
        <v>1639</v>
      </c>
      <c r="P339" s="10">
        <v>46146</v>
      </c>
    </row>
    <row r="340" spans="1:16" ht="165" x14ac:dyDescent="0.2">
      <c r="A340" s="3" t="s">
        <v>124</v>
      </c>
      <c r="B340" s="4" t="s">
        <v>922</v>
      </c>
      <c r="C340" s="4" t="s">
        <v>396</v>
      </c>
      <c r="D340" s="4" t="s">
        <v>1634</v>
      </c>
      <c r="E340" s="4" t="s">
        <v>223</v>
      </c>
      <c r="F340" s="5">
        <v>30</v>
      </c>
      <c r="G340" s="6">
        <v>273.25</v>
      </c>
      <c r="H340" s="12">
        <f t="shared" ref="H340:H345" si="48">G340*0.14</f>
        <v>38.255000000000003</v>
      </c>
      <c r="I340" s="13">
        <f t="shared" ref="I340:I345" si="49">G340*0.22</f>
        <v>60.115000000000002</v>
      </c>
      <c r="J340" s="13">
        <f t="shared" si="44"/>
        <v>371.62</v>
      </c>
      <c r="K340" s="13">
        <f t="shared" si="45"/>
        <v>408.78200000000004</v>
      </c>
      <c r="L340" s="7"/>
      <c r="M340" s="4" t="s">
        <v>1482</v>
      </c>
      <c r="N340" s="7" t="s">
        <v>1635</v>
      </c>
      <c r="O340" s="8" t="s">
        <v>1515</v>
      </c>
      <c r="P340" s="10">
        <v>46146</v>
      </c>
    </row>
    <row r="341" spans="1:16" ht="165" x14ac:dyDescent="0.2">
      <c r="A341" s="3" t="s">
        <v>124</v>
      </c>
      <c r="B341" s="4" t="s">
        <v>922</v>
      </c>
      <c r="C341" s="4" t="s">
        <v>396</v>
      </c>
      <c r="D341" s="4" t="s">
        <v>1634</v>
      </c>
      <c r="E341" s="4" t="s">
        <v>223</v>
      </c>
      <c r="F341" s="5">
        <v>30</v>
      </c>
      <c r="G341" s="6">
        <v>273.25</v>
      </c>
      <c r="H341" s="12">
        <f t="shared" si="48"/>
        <v>38.255000000000003</v>
      </c>
      <c r="I341" s="13">
        <f t="shared" si="49"/>
        <v>60.115000000000002</v>
      </c>
      <c r="J341" s="13">
        <f t="shared" si="44"/>
        <v>371.62</v>
      </c>
      <c r="K341" s="13">
        <f t="shared" si="45"/>
        <v>408.78200000000004</v>
      </c>
      <c r="L341" s="7"/>
      <c r="M341" s="4" t="s">
        <v>1482</v>
      </c>
      <c r="N341" s="7" t="s">
        <v>1635</v>
      </c>
      <c r="O341" s="8" t="s">
        <v>1592</v>
      </c>
      <c r="P341" s="10">
        <v>46146</v>
      </c>
    </row>
    <row r="342" spans="1:16" ht="180" x14ac:dyDescent="0.2">
      <c r="A342" s="3" t="s">
        <v>124</v>
      </c>
      <c r="B342" s="4" t="s">
        <v>922</v>
      </c>
      <c r="C342" s="4" t="s">
        <v>396</v>
      </c>
      <c r="D342" s="4" t="s">
        <v>1638</v>
      </c>
      <c r="E342" s="4" t="s">
        <v>223</v>
      </c>
      <c r="F342" s="5">
        <v>30</v>
      </c>
      <c r="G342" s="6">
        <v>273.25</v>
      </c>
      <c r="H342" s="12">
        <f t="shared" si="48"/>
        <v>38.255000000000003</v>
      </c>
      <c r="I342" s="13">
        <f t="shared" si="49"/>
        <v>60.115000000000002</v>
      </c>
      <c r="J342" s="13">
        <f t="shared" si="44"/>
        <v>371.62</v>
      </c>
      <c r="K342" s="13">
        <f t="shared" si="45"/>
        <v>408.78200000000004</v>
      </c>
      <c r="L342" s="7"/>
      <c r="M342" s="4" t="s">
        <v>1482</v>
      </c>
      <c r="N342" s="7" t="s">
        <v>1635</v>
      </c>
      <c r="O342" s="8" t="s">
        <v>1640</v>
      </c>
      <c r="P342" s="10">
        <v>46146</v>
      </c>
    </row>
    <row r="343" spans="1:16" ht="165" x14ac:dyDescent="0.2">
      <c r="A343" s="3" t="s">
        <v>124</v>
      </c>
      <c r="B343" s="4" t="s">
        <v>922</v>
      </c>
      <c r="C343" s="4" t="s">
        <v>747</v>
      </c>
      <c r="D343" s="4" t="s">
        <v>1634</v>
      </c>
      <c r="E343" s="4" t="s">
        <v>223</v>
      </c>
      <c r="F343" s="5">
        <v>30</v>
      </c>
      <c r="G343" s="6">
        <v>273.25</v>
      </c>
      <c r="H343" s="12">
        <f t="shared" si="48"/>
        <v>38.255000000000003</v>
      </c>
      <c r="I343" s="13">
        <f t="shared" si="49"/>
        <v>60.115000000000002</v>
      </c>
      <c r="J343" s="13">
        <f t="shared" si="44"/>
        <v>371.62</v>
      </c>
      <c r="K343" s="13">
        <f t="shared" si="45"/>
        <v>408.78200000000004</v>
      </c>
      <c r="L343" s="7"/>
      <c r="M343" s="4" t="s">
        <v>1482</v>
      </c>
      <c r="N343" s="7" t="s">
        <v>1635</v>
      </c>
      <c r="O343" s="8" t="s">
        <v>1591</v>
      </c>
      <c r="P343" s="10">
        <v>46146</v>
      </c>
    </row>
    <row r="344" spans="1:16" ht="120" x14ac:dyDescent="0.2">
      <c r="A344" s="3" t="s">
        <v>294</v>
      </c>
      <c r="B344" s="4" t="s">
        <v>1266</v>
      </c>
      <c r="C344" s="4" t="s">
        <v>1556</v>
      </c>
      <c r="D344" s="4" t="s">
        <v>433</v>
      </c>
      <c r="E344" s="4" t="s">
        <v>662</v>
      </c>
      <c r="F344" s="5">
        <v>15</v>
      </c>
      <c r="G344" s="6">
        <v>190.43</v>
      </c>
      <c r="H344" s="12">
        <f t="shared" si="48"/>
        <v>26.660200000000003</v>
      </c>
      <c r="I344" s="13">
        <f t="shared" si="49"/>
        <v>41.894600000000004</v>
      </c>
      <c r="J344" s="13">
        <f t="shared" si="44"/>
        <v>258.98480000000001</v>
      </c>
      <c r="K344" s="13">
        <f t="shared" si="45"/>
        <v>284.88328000000001</v>
      </c>
      <c r="L344" s="7"/>
      <c r="M344" s="4" t="s">
        <v>1555</v>
      </c>
      <c r="N344" s="7" t="s">
        <v>1733</v>
      </c>
      <c r="O344" s="8" t="s">
        <v>465</v>
      </c>
      <c r="P344" s="10">
        <v>46148</v>
      </c>
    </row>
    <row r="345" spans="1:16" ht="105" x14ac:dyDescent="0.2">
      <c r="A345" s="3" t="s">
        <v>132</v>
      </c>
      <c r="B345" s="4" t="s">
        <v>132</v>
      </c>
      <c r="C345" s="4" t="s">
        <v>555</v>
      </c>
      <c r="D345" s="4" t="s">
        <v>1356</v>
      </c>
      <c r="E345" s="4" t="s">
        <v>275</v>
      </c>
      <c r="F345" s="5">
        <v>1</v>
      </c>
      <c r="G345" s="6">
        <v>142</v>
      </c>
      <c r="H345" s="12">
        <f t="shared" si="48"/>
        <v>19.880000000000003</v>
      </c>
      <c r="I345" s="13">
        <f t="shared" si="49"/>
        <v>31.24</v>
      </c>
      <c r="J345" s="13">
        <f t="shared" si="44"/>
        <v>193.12</v>
      </c>
      <c r="K345" s="13">
        <f t="shared" si="45"/>
        <v>212.43200000000002</v>
      </c>
      <c r="L345" s="7"/>
      <c r="M345" s="4" t="s">
        <v>1718</v>
      </c>
      <c r="N345" s="7" t="s">
        <v>1723</v>
      </c>
      <c r="O345" s="8" t="s">
        <v>1017</v>
      </c>
      <c r="P345" s="10">
        <v>46147</v>
      </c>
    </row>
    <row r="346" spans="1:16" ht="120" x14ac:dyDescent="0.2">
      <c r="A346" s="3" t="s">
        <v>132</v>
      </c>
      <c r="B346" s="4" t="s">
        <v>132</v>
      </c>
      <c r="C346" s="4" t="s">
        <v>341</v>
      </c>
      <c r="D346" s="4" t="s">
        <v>1356</v>
      </c>
      <c r="E346" s="4" t="s">
        <v>275</v>
      </c>
      <c r="F346" s="5">
        <v>28</v>
      </c>
      <c r="G346" s="6">
        <v>3976</v>
      </c>
      <c r="H346" s="12">
        <f t="shared" ref="H346:H352" si="50">G346*0.1</f>
        <v>397.6</v>
      </c>
      <c r="I346" s="13">
        <f t="shared" ref="I346:I352" si="51">G346*0.15</f>
        <v>596.4</v>
      </c>
      <c r="J346" s="13">
        <f t="shared" si="44"/>
        <v>4970</v>
      </c>
      <c r="K346" s="13">
        <f t="shared" si="45"/>
        <v>5467</v>
      </c>
      <c r="L346" s="7"/>
      <c r="M346" s="4" t="s">
        <v>1718</v>
      </c>
      <c r="N346" s="7" t="s">
        <v>1723</v>
      </c>
      <c r="O346" s="8" t="s">
        <v>1021</v>
      </c>
      <c r="P346" s="10">
        <v>46147</v>
      </c>
    </row>
    <row r="347" spans="1:16" ht="120" x14ac:dyDescent="0.2">
      <c r="A347" s="3" t="s">
        <v>132</v>
      </c>
      <c r="B347" s="4" t="s">
        <v>132</v>
      </c>
      <c r="C347" s="4" t="s">
        <v>1019</v>
      </c>
      <c r="D347" s="4" t="s">
        <v>1356</v>
      </c>
      <c r="E347" s="4" t="s">
        <v>275</v>
      </c>
      <c r="F347" s="5">
        <v>6</v>
      </c>
      <c r="G347" s="6">
        <v>884.55</v>
      </c>
      <c r="H347" s="12">
        <f t="shared" si="50"/>
        <v>88.454999999999998</v>
      </c>
      <c r="I347" s="13">
        <f t="shared" si="51"/>
        <v>132.68249999999998</v>
      </c>
      <c r="J347" s="13">
        <f t="shared" si="44"/>
        <v>1105.6875</v>
      </c>
      <c r="K347" s="13">
        <f t="shared" si="45"/>
        <v>1216.2562500000001</v>
      </c>
      <c r="L347" s="7"/>
      <c r="M347" s="4" t="s">
        <v>1718</v>
      </c>
      <c r="N347" s="7" t="s">
        <v>1719</v>
      </c>
      <c r="O347" s="8" t="s">
        <v>1020</v>
      </c>
      <c r="P347" s="10">
        <v>46147</v>
      </c>
    </row>
    <row r="348" spans="1:16" ht="150" x14ac:dyDescent="0.2">
      <c r="A348" s="3" t="s">
        <v>363</v>
      </c>
      <c r="B348" s="4" t="s">
        <v>363</v>
      </c>
      <c r="C348" s="4" t="s">
        <v>467</v>
      </c>
      <c r="D348" s="4" t="s">
        <v>1110</v>
      </c>
      <c r="E348" s="4" t="s">
        <v>364</v>
      </c>
      <c r="F348" s="5">
        <v>30</v>
      </c>
      <c r="G348" s="6">
        <v>56511.64</v>
      </c>
      <c r="H348" s="12">
        <f t="shared" si="50"/>
        <v>5651.1640000000007</v>
      </c>
      <c r="I348" s="13">
        <f t="shared" si="51"/>
        <v>8476.7459999999992</v>
      </c>
      <c r="J348" s="13">
        <f t="shared" si="44"/>
        <v>70639.55</v>
      </c>
      <c r="K348" s="13">
        <f t="shared" si="45"/>
        <v>77703.505000000005</v>
      </c>
      <c r="L348" s="7"/>
      <c r="M348" s="4" t="s">
        <v>1711</v>
      </c>
      <c r="N348" s="7" t="s">
        <v>1712</v>
      </c>
      <c r="O348" s="8" t="s">
        <v>1111</v>
      </c>
      <c r="P348" s="10">
        <v>46147</v>
      </c>
    </row>
    <row r="349" spans="1:16" ht="150" x14ac:dyDescent="0.2">
      <c r="A349" s="3" t="s">
        <v>363</v>
      </c>
      <c r="B349" s="4" t="s">
        <v>1530</v>
      </c>
      <c r="C349" s="4" t="s">
        <v>652</v>
      </c>
      <c r="D349" s="4" t="s">
        <v>1137</v>
      </c>
      <c r="E349" s="4" t="s">
        <v>364</v>
      </c>
      <c r="F349" s="5">
        <v>28</v>
      </c>
      <c r="G349" s="6">
        <v>53659.65</v>
      </c>
      <c r="H349" s="12">
        <f t="shared" si="50"/>
        <v>5365.9650000000001</v>
      </c>
      <c r="I349" s="13">
        <f t="shared" si="51"/>
        <v>8048.9475000000002</v>
      </c>
      <c r="J349" s="13">
        <f t="shared" si="44"/>
        <v>67074.5625</v>
      </c>
      <c r="K349" s="13">
        <f t="shared" si="45"/>
        <v>73782.018750000003</v>
      </c>
      <c r="L349" s="7"/>
      <c r="M349" s="4" t="s">
        <v>1531</v>
      </c>
      <c r="N349" s="7" t="s">
        <v>1789</v>
      </c>
      <c r="O349" s="8" t="s">
        <v>1532</v>
      </c>
      <c r="P349" s="10">
        <v>46149</v>
      </c>
    </row>
    <row r="350" spans="1:16" ht="180" x14ac:dyDescent="0.2">
      <c r="A350" s="3" t="s">
        <v>363</v>
      </c>
      <c r="B350" s="4" t="s">
        <v>1530</v>
      </c>
      <c r="C350" s="4" t="s">
        <v>652</v>
      </c>
      <c r="D350" s="4" t="s">
        <v>1223</v>
      </c>
      <c r="E350" s="4" t="s">
        <v>364</v>
      </c>
      <c r="F350" s="5">
        <v>28</v>
      </c>
      <c r="G350" s="6">
        <v>53659.65</v>
      </c>
      <c r="H350" s="12">
        <f t="shared" si="50"/>
        <v>5365.9650000000001</v>
      </c>
      <c r="I350" s="13">
        <f t="shared" si="51"/>
        <v>8048.9475000000002</v>
      </c>
      <c r="J350" s="13">
        <f t="shared" si="44"/>
        <v>67074.5625</v>
      </c>
      <c r="K350" s="13">
        <f t="shared" si="45"/>
        <v>73782.018750000003</v>
      </c>
      <c r="L350" s="7"/>
      <c r="M350" s="4" t="s">
        <v>1531</v>
      </c>
      <c r="N350" s="7" t="s">
        <v>1789</v>
      </c>
      <c r="O350" s="8" t="s">
        <v>1533</v>
      </c>
      <c r="P350" s="10">
        <v>46149</v>
      </c>
    </row>
    <row r="351" spans="1:16" ht="195" x14ac:dyDescent="0.2">
      <c r="A351" s="3" t="s">
        <v>161</v>
      </c>
      <c r="B351" s="4" t="s">
        <v>161</v>
      </c>
      <c r="C351" s="4" t="s">
        <v>1548</v>
      </c>
      <c r="D351" s="4" t="s">
        <v>367</v>
      </c>
      <c r="E351" s="4" t="s">
        <v>235</v>
      </c>
      <c r="F351" s="5">
        <v>5</v>
      </c>
      <c r="G351" s="6">
        <v>794.26</v>
      </c>
      <c r="H351" s="12">
        <f t="shared" si="50"/>
        <v>79.426000000000002</v>
      </c>
      <c r="I351" s="13">
        <f t="shared" si="51"/>
        <v>119.139</v>
      </c>
      <c r="J351" s="13">
        <f t="shared" si="44"/>
        <v>992.82500000000005</v>
      </c>
      <c r="K351" s="13">
        <f t="shared" si="45"/>
        <v>1092.1075000000001</v>
      </c>
      <c r="L351" s="7"/>
      <c r="M351" s="4" t="s">
        <v>1598</v>
      </c>
      <c r="N351" s="7" t="s">
        <v>1773</v>
      </c>
      <c r="O351" s="8" t="s">
        <v>1599</v>
      </c>
      <c r="P351" s="10">
        <v>46149</v>
      </c>
    </row>
    <row r="352" spans="1:16" ht="180" x14ac:dyDescent="0.2">
      <c r="A352" s="3" t="s">
        <v>161</v>
      </c>
      <c r="B352" s="4" t="s">
        <v>161</v>
      </c>
      <c r="C352" s="4" t="s">
        <v>1774</v>
      </c>
      <c r="D352" s="4" t="s">
        <v>855</v>
      </c>
      <c r="E352" s="4" t="s">
        <v>235</v>
      </c>
      <c r="F352" s="5">
        <v>5</v>
      </c>
      <c r="G352" s="6">
        <v>794.26</v>
      </c>
      <c r="H352" s="12">
        <f t="shared" si="50"/>
        <v>79.426000000000002</v>
      </c>
      <c r="I352" s="13">
        <f t="shared" si="51"/>
        <v>119.139</v>
      </c>
      <c r="J352" s="13">
        <f t="shared" si="44"/>
        <v>992.82500000000005</v>
      </c>
      <c r="K352" s="13">
        <f t="shared" si="45"/>
        <v>1092.1075000000001</v>
      </c>
      <c r="L352" s="7"/>
      <c r="M352" s="4" t="s">
        <v>1549</v>
      </c>
      <c r="N352" s="7" t="s">
        <v>1773</v>
      </c>
      <c r="O352" s="8" t="s">
        <v>1550</v>
      </c>
      <c r="P352" s="10">
        <v>46149</v>
      </c>
    </row>
    <row r="353" spans="1:16" ht="135" x14ac:dyDescent="0.2">
      <c r="A353" s="3" t="s">
        <v>86</v>
      </c>
      <c r="B353" s="4" t="s">
        <v>901</v>
      </c>
      <c r="C353" s="4" t="s">
        <v>163</v>
      </c>
      <c r="D353" s="4" t="s">
        <v>401</v>
      </c>
      <c r="E353" s="4" t="s">
        <v>209</v>
      </c>
      <c r="F353" s="5">
        <v>30</v>
      </c>
      <c r="G353" s="6">
        <v>70.5</v>
      </c>
      <c r="H353" s="12">
        <f t="shared" ref="H353:H359" si="52">G353*0.17</f>
        <v>11.985000000000001</v>
      </c>
      <c r="I353" s="13">
        <f t="shared" ref="I353:I359" si="53">G353*0.3</f>
        <v>21.15</v>
      </c>
      <c r="J353" s="13">
        <f t="shared" si="44"/>
        <v>103.63499999999999</v>
      </c>
      <c r="K353" s="13">
        <f t="shared" si="45"/>
        <v>113.99849999999999</v>
      </c>
      <c r="L353" s="7"/>
      <c r="M353" s="4" t="s">
        <v>1175</v>
      </c>
      <c r="N353" s="7" t="s">
        <v>1763</v>
      </c>
      <c r="O353" s="8" t="s">
        <v>1177</v>
      </c>
      <c r="P353" s="10">
        <v>46149</v>
      </c>
    </row>
    <row r="354" spans="1:16" ht="135" x14ac:dyDescent="0.2">
      <c r="A354" s="3" t="s">
        <v>86</v>
      </c>
      <c r="B354" s="4" t="s">
        <v>901</v>
      </c>
      <c r="C354" s="4" t="s">
        <v>163</v>
      </c>
      <c r="D354" s="4" t="s">
        <v>401</v>
      </c>
      <c r="E354" s="4" t="s">
        <v>209</v>
      </c>
      <c r="F354" s="5">
        <v>30</v>
      </c>
      <c r="G354" s="6">
        <v>70.5</v>
      </c>
      <c r="H354" s="12">
        <f t="shared" si="52"/>
        <v>11.985000000000001</v>
      </c>
      <c r="I354" s="13">
        <f t="shared" si="53"/>
        <v>21.15</v>
      </c>
      <c r="J354" s="13">
        <f t="shared" si="44"/>
        <v>103.63499999999999</v>
      </c>
      <c r="K354" s="13">
        <f t="shared" si="45"/>
        <v>113.99849999999999</v>
      </c>
      <c r="L354" s="7"/>
      <c r="M354" s="4" t="s">
        <v>1175</v>
      </c>
      <c r="N354" s="7" t="s">
        <v>1763</v>
      </c>
      <c r="O354" s="8" t="s">
        <v>1179</v>
      </c>
      <c r="P354" s="10">
        <v>46149</v>
      </c>
    </row>
    <row r="355" spans="1:16" ht="135" x14ac:dyDescent="0.2">
      <c r="A355" s="3" t="s">
        <v>86</v>
      </c>
      <c r="B355" s="4" t="s">
        <v>901</v>
      </c>
      <c r="C355" s="4" t="s">
        <v>288</v>
      </c>
      <c r="D355" s="4" t="s">
        <v>401</v>
      </c>
      <c r="E355" s="4" t="s">
        <v>209</v>
      </c>
      <c r="F355" s="5">
        <v>30</v>
      </c>
      <c r="G355" s="6">
        <v>70.5</v>
      </c>
      <c r="H355" s="12">
        <f t="shared" si="52"/>
        <v>11.985000000000001</v>
      </c>
      <c r="I355" s="13">
        <f t="shared" si="53"/>
        <v>21.15</v>
      </c>
      <c r="J355" s="13">
        <f t="shared" si="44"/>
        <v>103.63499999999999</v>
      </c>
      <c r="K355" s="13">
        <f t="shared" si="45"/>
        <v>113.99849999999999</v>
      </c>
      <c r="L355" s="7"/>
      <c r="M355" s="4" t="s">
        <v>1175</v>
      </c>
      <c r="N355" s="7" t="s">
        <v>1763</v>
      </c>
      <c r="O355" s="8" t="s">
        <v>1176</v>
      </c>
      <c r="P355" s="10">
        <v>46149</v>
      </c>
    </row>
    <row r="356" spans="1:16" ht="135" x14ac:dyDescent="0.2">
      <c r="A356" s="3" t="s">
        <v>86</v>
      </c>
      <c r="B356" s="4" t="s">
        <v>901</v>
      </c>
      <c r="C356" s="4" t="s">
        <v>288</v>
      </c>
      <c r="D356" s="4" t="s">
        <v>401</v>
      </c>
      <c r="E356" s="4" t="s">
        <v>209</v>
      </c>
      <c r="F356" s="5">
        <v>30</v>
      </c>
      <c r="G356" s="6">
        <v>70.5</v>
      </c>
      <c r="H356" s="12">
        <f t="shared" si="52"/>
        <v>11.985000000000001</v>
      </c>
      <c r="I356" s="13">
        <f t="shared" si="53"/>
        <v>21.15</v>
      </c>
      <c r="J356" s="13">
        <f t="shared" si="44"/>
        <v>103.63499999999999</v>
      </c>
      <c r="K356" s="13">
        <f t="shared" si="45"/>
        <v>113.99849999999999</v>
      </c>
      <c r="L356" s="7"/>
      <c r="M356" s="4" t="s">
        <v>1175</v>
      </c>
      <c r="N356" s="7" t="s">
        <v>1763</v>
      </c>
      <c r="O356" s="8" t="s">
        <v>1178</v>
      </c>
      <c r="P356" s="10">
        <v>46149</v>
      </c>
    </row>
    <row r="357" spans="1:16" ht="315" x14ac:dyDescent="0.2">
      <c r="A357" s="3" t="s">
        <v>44</v>
      </c>
      <c r="B357" s="4" t="s">
        <v>44</v>
      </c>
      <c r="C357" s="4" t="s">
        <v>1296</v>
      </c>
      <c r="D357" s="4" t="s">
        <v>669</v>
      </c>
      <c r="E357" s="4" t="s">
        <v>174</v>
      </c>
      <c r="F357" s="5">
        <v>30</v>
      </c>
      <c r="G357" s="6">
        <v>60</v>
      </c>
      <c r="H357" s="12">
        <f t="shared" si="52"/>
        <v>10.200000000000001</v>
      </c>
      <c r="I357" s="13">
        <f t="shared" si="53"/>
        <v>18</v>
      </c>
      <c r="J357" s="13">
        <f t="shared" si="44"/>
        <v>88.2</v>
      </c>
      <c r="K357" s="13">
        <f t="shared" si="45"/>
        <v>97.02000000000001</v>
      </c>
      <c r="L357" s="7"/>
      <c r="M357" s="4" t="s">
        <v>598</v>
      </c>
      <c r="N357" s="7" t="s">
        <v>1606</v>
      </c>
      <c r="O357" s="8" t="s">
        <v>599</v>
      </c>
      <c r="P357" s="10">
        <v>46159</v>
      </c>
    </row>
    <row r="358" spans="1:16" ht="150" x14ac:dyDescent="0.2">
      <c r="A358" s="3" t="s">
        <v>44</v>
      </c>
      <c r="B358" s="4" t="s">
        <v>44</v>
      </c>
      <c r="C358" s="4" t="s">
        <v>387</v>
      </c>
      <c r="D358" s="4" t="s">
        <v>1292</v>
      </c>
      <c r="E358" s="4" t="s">
        <v>174</v>
      </c>
      <c r="F358" s="5">
        <v>30</v>
      </c>
      <c r="G358" s="6">
        <v>57.09</v>
      </c>
      <c r="H358" s="12">
        <f t="shared" si="52"/>
        <v>9.7053000000000011</v>
      </c>
      <c r="I358" s="13">
        <f t="shared" si="53"/>
        <v>17.126999999999999</v>
      </c>
      <c r="J358" s="13">
        <f t="shared" si="44"/>
        <v>83.922299999999993</v>
      </c>
      <c r="K358" s="13">
        <f t="shared" si="45"/>
        <v>92.314530000000005</v>
      </c>
      <c r="L358" s="7"/>
      <c r="M358" s="4" t="s">
        <v>645</v>
      </c>
      <c r="N358" s="7" t="s">
        <v>1606</v>
      </c>
      <c r="O358" s="8" t="s">
        <v>646</v>
      </c>
      <c r="P358" s="10">
        <v>46159</v>
      </c>
    </row>
    <row r="359" spans="1:16" ht="315" x14ac:dyDescent="0.2">
      <c r="A359" s="3" t="s">
        <v>44</v>
      </c>
      <c r="B359" s="4" t="s">
        <v>44</v>
      </c>
      <c r="C359" s="4" t="s">
        <v>387</v>
      </c>
      <c r="D359" s="4" t="s">
        <v>669</v>
      </c>
      <c r="E359" s="4" t="s">
        <v>174</v>
      </c>
      <c r="F359" s="5">
        <v>30</v>
      </c>
      <c r="G359" s="6">
        <v>60</v>
      </c>
      <c r="H359" s="12">
        <f t="shared" si="52"/>
        <v>10.200000000000001</v>
      </c>
      <c r="I359" s="13">
        <f t="shared" si="53"/>
        <v>18</v>
      </c>
      <c r="J359" s="13">
        <f t="shared" si="44"/>
        <v>88.2</v>
      </c>
      <c r="K359" s="13">
        <f t="shared" si="45"/>
        <v>97.02000000000001</v>
      </c>
      <c r="L359" s="7"/>
      <c r="M359" s="4" t="s">
        <v>1374</v>
      </c>
      <c r="N359" s="7" t="s">
        <v>1606</v>
      </c>
      <c r="O359" s="8" t="s">
        <v>599</v>
      </c>
      <c r="P359" s="10">
        <v>46159</v>
      </c>
    </row>
    <row r="360" spans="1:16" ht="150" x14ac:dyDescent="0.2">
      <c r="A360" s="3" t="s">
        <v>44</v>
      </c>
      <c r="B360" s="4" t="s">
        <v>44</v>
      </c>
      <c r="C360" s="4" t="s">
        <v>446</v>
      </c>
      <c r="D360" s="4" t="s">
        <v>1292</v>
      </c>
      <c r="E360" s="4" t="s">
        <v>174</v>
      </c>
      <c r="F360" s="5">
        <v>60</v>
      </c>
      <c r="G360" s="6">
        <v>114.17</v>
      </c>
      <c r="H360" s="12">
        <f>G360*0.14</f>
        <v>15.983800000000002</v>
      </c>
      <c r="I360" s="13">
        <f>G360*0.22</f>
        <v>25.1174</v>
      </c>
      <c r="J360" s="13">
        <f t="shared" si="44"/>
        <v>155.27119999999999</v>
      </c>
      <c r="K360" s="13">
        <f t="shared" si="45"/>
        <v>170.79832000000002</v>
      </c>
      <c r="L360" s="7"/>
      <c r="M360" s="4" t="s">
        <v>645</v>
      </c>
      <c r="N360" s="7" t="s">
        <v>1606</v>
      </c>
      <c r="O360" s="8" t="s">
        <v>647</v>
      </c>
      <c r="P360" s="10">
        <v>46159</v>
      </c>
    </row>
    <row r="361" spans="1:16" ht="120" x14ac:dyDescent="0.2">
      <c r="A361" s="3" t="s">
        <v>44</v>
      </c>
      <c r="B361" s="4" t="s">
        <v>44</v>
      </c>
      <c r="C361" s="4" t="s">
        <v>648</v>
      </c>
      <c r="D361" s="4" t="s">
        <v>1292</v>
      </c>
      <c r="E361" s="4" t="s">
        <v>174</v>
      </c>
      <c r="F361" s="5">
        <v>30</v>
      </c>
      <c r="G361" s="6">
        <v>57.09</v>
      </c>
      <c r="H361" s="12">
        <f>G361*0.17</f>
        <v>9.7053000000000011</v>
      </c>
      <c r="I361" s="13">
        <f>G361*0.3</f>
        <v>17.126999999999999</v>
      </c>
      <c r="J361" s="13">
        <f t="shared" si="44"/>
        <v>83.922299999999993</v>
      </c>
      <c r="K361" s="13">
        <f t="shared" si="45"/>
        <v>92.314530000000005</v>
      </c>
      <c r="L361" s="7"/>
      <c r="M361" s="4" t="s">
        <v>645</v>
      </c>
      <c r="N361" s="7" t="s">
        <v>1606</v>
      </c>
      <c r="O361" s="8" t="s">
        <v>649</v>
      </c>
      <c r="P361" s="10">
        <v>46159</v>
      </c>
    </row>
    <row r="362" spans="1:16" ht="120" x14ac:dyDescent="0.2">
      <c r="A362" s="3" t="s">
        <v>44</v>
      </c>
      <c r="B362" s="4" t="s">
        <v>44</v>
      </c>
      <c r="C362" s="4" t="s">
        <v>650</v>
      </c>
      <c r="D362" s="4" t="s">
        <v>1292</v>
      </c>
      <c r="E362" s="4" t="s">
        <v>174</v>
      </c>
      <c r="F362" s="5">
        <v>60</v>
      </c>
      <c r="G362" s="6">
        <v>114.17</v>
      </c>
      <c r="H362" s="12">
        <f>G362*0.14</f>
        <v>15.983800000000002</v>
      </c>
      <c r="I362" s="13">
        <f>G362*0.22</f>
        <v>25.1174</v>
      </c>
      <c r="J362" s="13">
        <f t="shared" si="44"/>
        <v>155.27119999999999</v>
      </c>
      <c r="K362" s="13">
        <f t="shared" si="45"/>
        <v>170.79832000000002</v>
      </c>
      <c r="L362" s="7"/>
      <c r="M362" s="4" t="s">
        <v>645</v>
      </c>
      <c r="N362" s="7" t="s">
        <v>1606</v>
      </c>
      <c r="O362" s="8" t="s">
        <v>651</v>
      </c>
      <c r="P362" s="10">
        <v>46159</v>
      </c>
    </row>
    <row r="363" spans="1:16" ht="180" x14ac:dyDescent="0.2">
      <c r="A363" s="3" t="s">
        <v>44</v>
      </c>
      <c r="B363" s="4" t="s">
        <v>1186</v>
      </c>
      <c r="C363" s="4" t="s">
        <v>663</v>
      </c>
      <c r="D363" s="4" t="s">
        <v>1059</v>
      </c>
      <c r="E363" s="4" t="s">
        <v>174</v>
      </c>
      <c r="F363" s="5">
        <v>30</v>
      </c>
      <c r="G363" s="6">
        <v>57.09</v>
      </c>
      <c r="H363" s="12">
        <f t="shared" ref="H363:H371" si="54">G363*0.17</f>
        <v>9.7053000000000011</v>
      </c>
      <c r="I363" s="13">
        <f t="shared" ref="I363:I371" si="55">G363*0.3</f>
        <v>17.126999999999999</v>
      </c>
      <c r="J363" s="13">
        <f t="shared" si="44"/>
        <v>83.922299999999993</v>
      </c>
      <c r="K363" s="13">
        <f t="shared" si="45"/>
        <v>92.314530000000005</v>
      </c>
      <c r="L363" s="7"/>
      <c r="M363" s="4" t="s">
        <v>1187</v>
      </c>
      <c r="N363" s="7" t="s">
        <v>1606</v>
      </c>
      <c r="O363" s="8" t="s">
        <v>1231</v>
      </c>
      <c r="P363" s="10">
        <v>46159</v>
      </c>
    </row>
    <row r="364" spans="1:16" ht="195" x14ac:dyDescent="0.2">
      <c r="A364" s="3" t="s">
        <v>44</v>
      </c>
      <c r="B364" s="4" t="s">
        <v>1186</v>
      </c>
      <c r="C364" s="4" t="s">
        <v>663</v>
      </c>
      <c r="D364" s="4" t="s">
        <v>362</v>
      </c>
      <c r="E364" s="4" t="s">
        <v>174</v>
      </c>
      <c r="F364" s="5">
        <v>30</v>
      </c>
      <c r="G364" s="6">
        <v>57.09</v>
      </c>
      <c r="H364" s="12">
        <f t="shared" si="54"/>
        <v>9.7053000000000011</v>
      </c>
      <c r="I364" s="13">
        <f t="shared" si="55"/>
        <v>17.126999999999999</v>
      </c>
      <c r="J364" s="13">
        <f t="shared" si="44"/>
        <v>83.922299999999993</v>
      </c>
      <c r="K364" s="13">
        <f t="shared" si="45"/>
        <v>92.314530000000005</v>
      </c>
      <c r="L364" s="7"/>
      <c r="M364" s="4" t="s">
        <v>1187</v>
      </c>
      <c r="N364" s="7" t="s">
        <v>1606</v>
      </c>
      <c r="O364" s="8" t="s">
        <v>1244</v>
      </c>
      <c r="P364" s="10">
        <v>46159</v>
      </c>
    </row>
    <row r="365" spans="1:16" ht="165" x14ac:dyDescent="0.2">
      <c r="A365" s="3" t="s">
        <v>44</v>
      </c>
      <c r="B365" s="4" t="s">
        <v>156</v>
      </c>
      <c r="C365" s="4" t="s">
        <v>1388</v>
      </c>
      <c r="D365" s="4" t="s">
        <v>354</v>
      </c>
      <c r="E365" s="4" t="s">
        <v>174</v>
      </c>
      <c r="F365" s="5">
        <v>30</v>
      </c>
      <c r="G365" s="6">
        <v>74.52</v>
      </c>
      <c r="H365" s="12">
        <f t="shared" si="54"/>
        <v>12.6684</v>
      </c>
      <c r="I365" s="13">
        <f t="shared" si="55"/>
        <v>22.355999999999998</v>
      </c>
      <c r="J365" s="13">
        <f t="shared" si="44"/>
        <v>109.5444</v>
      </c>
      <c r="K365" s="13">
        <f t="shared" si="45"/>
        <v>120.49884</v>
      </c>
      <c r="L365" s="7"/>
      <c r="M365" s="4" t="s">
        <v>1254</v>
      </c>
      <c r="N365" s="7" t="s">
        <v>1930</v>
      </c>
      <c r="O365" s="8" t="s">
        <v>505</v>
      </c>
      <c r="P365" s="10">
        <v>46154</v>
      </c>
    </row>
    <row r="366" spans="1:16" ht="270" x14ac:dyDescent="0.2">
      <c r="A366" s="3" t="s">
        <v>44</v>
      </c>
      <c r="B366" s="4" t="s">
        <v>156</v>
      </c>
      <c r="C366" s="4" t="s">
        <v>388</v>
      </c>
      <c r="D366" s="4" t="s">
        <v>1060</v>
      </c>
      <c r="E366" s="4" t="s">
        <v>174</v>
      </c>
      <c r="F366" s="5">
        <v>30</v>
      </c>
      <c r="G366" s="6">
        <v>74.52</v>
      </c>
      <c r="H366" s="12">
        <f t="shared" si="54"/>
        <v>12.6684</v>
      </c>
      <c r="I366" s="13">
        <f t="shared" si="55"/>
        <v>22.355999999999998</v>
      </c>
      <c r="J366" s="13">
        <f t="shared" si="44"/>
        <v>109.5444</v>
      </c>
      <c r="K366" s="13">
        <f t="shared" si="45"/>
        <v>120.49884</v>
      </c>
      <c r="L366" s="7"/>
      <c r="M366" s="4" t="s">
        <v>1254</v>
      </c>
      <c r="N366" s="7" t="s">
        <v>1930</v>
      </c>
      <c r="O366" s="8" t="s">
        <v>586</v>
      </c>
      <c r="P366" s="10">
        <v>46154</v>
      </c>
    </row>
    <row r="367" spans="1:16" ht="135" x14ac:dyDescent="0.2">
      <c r="A367" s="3" t="s">
        <v>44</v>
      </c>
      <c r="B367" s="4" t="s">
        <v>156</v>
      </c>
      <c r="C367" s="4" t="s">
        <v>629</v>
      </c>
      <c r="D367" s="4" t="s">
        <v>354</v>
      </c>
      <c r="E367" s="4" t="s">
        <v>174</v>
      </c>
      <c r="F367" s="5">
        <v>30</v>
      </c>
      <c r="G367" s="6">
        <v>74.52</v>
      </c>
      <c r="H367" s="12">
        <f t="shared" si="54"/>
        <v>12.6684</v>
      </c>
      <c r="I367" s="13">
        <f t="shared" si="55"/>
        <v>22.355999999999998</v>
      </c>
      <c r="J367" s="13">
        <f t="shared" si="44"/>
        <v>109.5444</v>
      </c>
      <c r="K367" s="13">
        <f t="shared" si="45"/>
        <v>120.49884</v>
      </c>
      <c r="L367" s="7"/>
      <c r="M367" s="4" t="s">
        <v>1254</v>
      </c>
      <c r="N367" s="7" t="s">
        <v>1930</v>
      </c>
      <c r="O367" s="8" t="s">
        <v>843</v>
      </c>
      <c r="P367" s="10">
        <v>46154</v>
      </c>
    </row>
    <row r="368" spans="1:16" ht="270" x14ac:dyDescent="0.2">
      <c r="A368" s="3" t="s">
        <v>44</v>
      </c>
      <c r="B368" s="4" t="s">
        <v>156</v>
      </c>
      <c r="C368" s="4" t="s">
        <v>387</v>
      </c>
      <c r="D368" s="4" t="s">
        <v>1060</v>
      </c>
      <c r="E368" s="4" t="s">
        <v>174</v>
      </c>
      <c r="F368" s="5">
        <v>30</v>
      </c>
      <c r="G368" s="6">
        <v>59.65</v>
      </c>
      <c r="H368" s="12">
        <f t="shared" si="54"/>
        <v>10.140500000000001</v>
      </c>
      <c r="I368" s="13">
        <f t="shared" si="55"/>
        <v>17.895</v>
      </c>
      <c r="J368" s="13">
        <f t="shared" si="44"/>
        <v>87.68549999999999</v>
      </c>
      <c r="K368" s="13">
        <f t="shared" si="45"/>
        <v>96.454049999999995</v>
      </c>
      <c r="L368" s="7"/>
      <c r="M368" s="4" t="s">
        <v>1254</v>
      </c>
      <c r="N368" s="7" t="s">
        <v>1606</v>
      </c>
      <c r="O368" s="8" t="s">
        <v>585</v>
      </c>
      <c r="P368" s="10">
        <v>46159</v>
      </c>
    </row>
    <row r="369" spans="1:16" ht="270" x14ac:dyDescent="0.2">
      <c r="A369" s="3" t="s">
        <v>44</v>
      </c>
      <c r="B369" s="4" t="s">
        <v>156</v>
      </c>
      <c r="C369" s="4" t="s">
        <v>387</v>
      </c>
      <c r="D369" s="4" t="s">
        <v>1060</v>
      </c>
      <c r="E369" s="4" t="s">
        <v>174</v>
      </c>
      <c r="F369" s="5">
        <v>30</v>
      </c>
      <c r="G369" s="6">
        <v>59.65</v>
      </c>
      <c r="H369" s="12">
        <f t="shared" si="54"/>
        <v>10.140500000000001</v>
      </c>
      <c r="I369" s="13">
        <f t="shared" si="55"/>
        <v>17.895</v>
      </c>
      <c r="J369" s="13">
        <f t="shared" si="44"/>
        <v>87.68549999999999</v>
      </c>
      <c r="K369" s="13">
        <f t="shared" si="45"/>
        <v>96.454049999999995</v>
      </c>
      <c r="L369" s="7"/>
      <c r="M369" s="4" t="s">
        <v>157</v>
      </c>
      <c r="N369" s="7" t="s">
        <v>1606</v>
      </c>
      <c r="O369" s="8" t="s">
        <v>585</v>
      </c>
      <c r="P369" s="10">
        <v>46159</v>
      </c>
    </row>
    <row r="370" spans="1:16" ht="150" x14ac:dyDescent="0.2">
      <c r="A370" s="3" t="s">
        <v>44</v>
      </c>
      <c r="B370" s="4" t="s">
        <v>156</v>
      </c>
      <c r="C370" s="4" t="s">
        <v>387</v>
      </c>
      <c r="D370" s="4" t="s">
        <v>354</v>
      </c>
      <c r="E370" s="4" t="s">
        <v>174</v>
      </c>
      <c r="F370" s="5">
        <v>30</v>
      </c>
      <c r="G370" s="6">
        <v>59.65</v>
      </c>
      <c r="H370" s="12">
        <f t="shared" si="54"/>
        <v>10.140500000000001</v>
      </c>
      <c r="I370" s="13">
        <f t="shared" si="55"/>
        <v>17.895</v>
      </c>
      <c r="J370" s="13">
        <f t="shared" si="44"/>
        <v>87.68549999999999</v>
      </c>
      <c r="K370" s="13">
        <f t="shared" si="45"/>
        <v>96.454049999999995</v>
      </c>
      <c r="L370" s="7"/>
      <c r="M370" s="4" t="s">
        <v>1254</v>
      </c>
      <c r="N370" s="7" t="s">
        <v>1606</v>
      </c>
      <c r="O370" s="8" t="s">
        <v>501</v>
      </c>
      <c r="P370" s="10">
        <v>46159</v>
      </c>
    </row>
    <row r="371" spans="1:16" ht="150" x14ac:dyDescent="0.2">
      <c r="A371" s="3" t="s">
        <v>44</v>
      </c>
      <c r="B371" s="4" t="s">
        <v>156</v>
      </c>
      <c r="C371" s="4" t="s">
        <v>387</v>
      </c>
      <c r="D371" s="4" t="s">
        <v>354</v>
      </c>
      <c r="E371" s="4" t="s">
        <v>174</v>
      </c>
      <c r="F371" s="5">
        <v>30</v>
      </c>
      <c r="G371" s="6">
        <v>59.65</v>
      </c>
      <c r="H371" s="12">
        <f t="shared" si="54"/>
        <v>10.140500000000001</v>
      </c>
      <c r="I371" s="13">
        <f t="shared" si="55"/>
        <v>17.895</v>
      </c>
      <c r="J371" s="13">
        <f t="shared" si="44"/>
        <v>87.68549999999999</v>
      </c>
      <c r="K371" s="13">
        <f t="shared" si="45"/>
        <v>96.454049999999995</v>
      </c>
      <c r="L371" s="7"/>
      <c r="M371" s="4" t="s">
        <v>157</v>
      </c>
      <c r="N371" s="7" t="s">
        <v>1606</v>
      </c>
      <c r="O371" s="8" t="s">
        <v>501</v>
      </c>
      <c r="P371" s="10">
        <v>46159</v>
      </c>
    </row>
    <row r="372" spans="1:16" ht="270" x14ac:dyDescent="0.2">
      <c r="A372" s="3" t="s">
        <v>44</v>
      </c>
      <c r="B372" s="4" t="s">
        <v>156</v>
      </c>
      <c r="C372" s="4" t="s">
        <v>446</v>
      </c>
      <c r="D372" s="4" t="s">
        <v>1060</v>
      </c>
      <c r="E372" s="4" t="s">
        <v>174</v>
      </c>
      <c r="F372" s="5">
        <v>60</v>
      </c>
      <c r="G372" s="6">
        <v>120</v>
      </c>
      <c r="H372" s="12">
        <f t="shared" ref="H372:H388" si="56">G372*0.14</f>
        <v>16.8</v>
      </c>
      <c r="I372" s="13">
        <f t="shared" ref="I372:I388" si="57">G372*0.22</f>
        <v>26.4</v>
      </c>
      <c r="J372" s="13">
        <f t="shared" si="44"/>
        <v>163.20000000000002</v>
      </c>
      <c r="K372" s="13">
        <f t="shared" si="45"/>
        <v>179.52000000000004</v>
      </c>
      <c r="L372" s="7"/>
      <c r="M372" s="4" t="s">
        <v>1254</v>
      </c>
      <c r="N372" s="7" t="s">
        <v>1606</v>
      </c>
      <c r="O372" s="8" t="s">
        <v>584</v>
      </c>
      <c r="P372" s="10">
        <v>46159</v>
      </c>
    </row>
    <row r="373" spans="1:16" ht="150" x14ac:dyDescent="0.2">
      <c r="A373" s="3" t="s">
        <v>44</v>
      </c>
      <c r="B373" s="4" t="s">
        <v>156</v>
      </c>
      <c r="C373" s="4" t="s">
        <v>446</v>
      </c>
      <c r="D373" s="4" t="s">
        <v>354</v>
      </c>
      <c r="E373" s="4" t="s">
        <v>174</v>
      </c>
      <c r="F373" s="5">
        <v>60</v>
      </c>
      <c r="G373" s="6">
        <v>120</v>
      </c>
      <c r="H373" s="12">
        <f t="shared" si="56"/>
        <v>16.8</v>
      </c>
      <c r="I373" s="13">
        <f t="shared" si="57"/>
        <v>26.4</v>
      </c>
      <c r="J373" s="13">
        <f t="shared" si="44"/>
        <v>163.20000000000002</v>
      </c>
      <c r="K373" s="13">
        <f t="shared" si="45"/>
        <v>179.52000000000004</v>
      </c>
      <c r="L373" s="7"/>
      <c r="M373" s="4" t="s">
        <v>1254</v>
      </c>
      <c r="N373" s="7" t="s">
        <v>1606</v>
      </c>
      <c r="O373" s="8" t="s">
        <v>502</v>
      </c>
      <c r="P373" s="10">
        <v>46159</v>
      </c>
    </row>
    <row r="374" spans="1:16" ht="270" x14ac:dyDescent="0.2">
      <c r="A374" s="3" t="s">
        <v>44</v>
      </c>
      <c r="B374" s="4" t="s">
        <v>156</v>
      </c>
      <c r="C374" s="4" t="s">
        <v>446</v>
      </c>
      <c r="D374" s="4" t="s">
        <v>1060</v>
      </c>
      <c r="E374" s="4" t="s">
        <v>174</v>
      </c>
      <c r="F374" s="5">
        <v>60</v>
      </c>
      <c r="G374" s="6">
        <v>120</v>
      </c>
      <c r="H374" s="12">
        <f t="shared" si="56"/>
        <v>16.8</v>
      </c>
      <c r="I374" s="13">
        <f t="shared" si="57"/>
        <v>26.4</v>
      </c>
      <c r="J374" s="13">
        <f t="shared" si="44"/>
        <v>163.20000000000002</v>
      </c>
      <c r="K374" s="13">
        <f t="shared" si="45"/>
        <v>179.52000000000004</v>
      </c>
      <c r="L374" s="7"/>
      <c r="M374" s="4" t="s">
        <v>157</v>
      </c>
      <c r="N374" s="7" t="s">
        <v>1606</v>
      </c>
      <c r="O374" s="8" t="s">
        <v>584</v>
      </c>
      <c r="P374" s="10">
        <v>46159</v>
      </c>
    </row>
    <row r="375" spans="1:16" ht="150" x14ac:dyDescent="0.2">
      <c r="A375" s="3" t="s">
        <v>44</v>
      </c>
      <c r="B375" s="4" t="s">
        <v>156</v>
      </c>
      <c r="C375" s="4" t="s">
        <v>446</v>
      </c>
      <c r="D375" s="4" t="s">
        <v>354</v>
      </c>
      <c r="E375" s="4" t="s">
        <v>174</v>
      </c>
      <c r="F375" s="5">
        <v>60</v>
      </c>
      <c r="G375" s="6">
        <v>120</v>
      </c>
      <c r="H375" s="12">
        <f t="shared" si="56"/>
        <v>16.8</v>
      </c>
      <c r="I375" s="13">
        <f t="shared" si="57"/>
        <v>26.4</v>
      </c>
      <c r="J375" s="13">
        <f t="shared" si="44"/>
        <v>163.20000000000002</v>
      </c>
      <c r="K375" s="13">
        <f t="shared" si="45"/>
        <v>179.52000000000004</v>
      </c>
      <c r="L375" s="7"/>
      <c r="M375" s="4" t="s">
        <v>157</v>
      </c>
      <c r="N375" s="7" t="s">
        <v>1606</v>
      </c>
      <c r="O375" s="8" t="s">
        <v>502</v>
      </c>
      <c r="P375" s="10">
        <v>46159</v>
      </c>
    </row>
    <row r="376" spans="1:16" ht="270" x14ac:dyDescent="0.2">
      <c r="A376" s="3" t="s">
        <v>44</v>
      </c>
      <c r="B376" s="4" t="s">
        <v>156</v>
      </c>
      <c r="C376" s="4" t="s">
        <v>650</v>
      </c>
      <c r="D376" s="4" t="s">
        <v>1060</v>
      </c>
      <c r="E376" s="4" t="s">
        <v>174</v>
      </c>
      <c r="F376" s="5">
        <v>60</v>
      </c>
      <c r="G376" s="6">
        <v>120</v>
      </c>
      <c r="H376" s="12">
        <f t="shared" si="56"/>
        <v>16.8</v>
      </c>
      <c r="I376" s="13">
        <f t="shared" si="57"/>
        <v>26.4</v>
      </c>
      <c r="J376" s="13">
        <f t="shared" si="44"/>
        <v>163.20000000000002</v>
      </c>
      <c r="K376" s="13">
        <f t="shared" si="45"/>
        <v>179.52000000000004</v>
      </c>
      <c r="L376" s="7"/>
      <c r="M376" s="4" t="s">
        <v>1254</v>
      </c>
      <c r="N376" s="7" t="s">
        <v>1606</v>
      </c>
      <c r="O376" s="8" t="s">
        <v>1343</v>
      </c>
      <c r="P376" s="10">
        <v>46159</v>
      </c>
    </row>
    <row r="377" spans="1:16" ht="135" x14ac:dyDescent="0.2">
      <c r="A377" s="3" t="s">
        <v>44</v>
      </c>
      <c r="B377" s="4" t="s">
        <v>156</v>
      </c>
      <c r="C377" s="4" t="s">
        <v>650</v>
      </c>
      <c r="D377" s="4" t="s">
        <v>354</v>
      </c>
      <c r="E377" s="4" t="s">
        <v>174</v>
      </c>
      <c r="F377" s="5">
        <v>60</v>
      </c>
      <c r="G377" s="6">
        <v>120</v>
      </c>
      <c r="H377" s="12">
        <f t="shared" si="56"/>
        <v>16.8</v>
      </c>
      <c r="I377" s="13">
        <f t="shared" si="57"/>
        <v>26.4</v>
      </c>
      <c r="J377" s="13">
        <f t="shared" si="44"/>
        <v>163.20000000000002</v>
      </c>
      <c r="K377" s="13">
        <f t="shared" si="45"/>
        <v>179.52000000000004</v>
      </c>
      <c r="L377" s="7"/>
      <c r="M377" s="4" t="s">
        <v>1254</v>
      </c>
      <c r="N377" s="7" t="s">
        <v>1606</v>
      </c>
      <c r="O377" s="8" t="s">
        <v>827</v>
      </c>
      <c r="P377" s="10">
        <v>46159</v>
      </c>
    </row>
    <row r="378" spans="1:16" ht="135" x14ac:dyDescent="0.2">
      <c r="A378" s="3" t="s">
        <v>44</v>
      </c>
      <c r="B378" s="4" t="s">
        <v>156</v>
      </c>
      <c r="C378" s="4" t="s">
        <v>650</v>
      </c>
      <c r="D378" s="4" t="s">
        <v>354</v>
      </c>
      <c r="E378" s="4" t="s">
        <v>174</v>
      </c>
      <c r="F378" s="5">
        <v>60</v>
      </c>
      <c r="G378" s="6">
        <v>120</v>
      </c>
      <c r="H378" s="12">
        <f t="shared" si="56"/>
        <v>16.8</v>
      </c>
      <c r="I378" s="13">
        <f t="shared" si="57"/>
        <v>26.4</v>
      </c>
      <c r="J378" s="13">
        <f t="shared" si="44"/>
        <v>163.20000000000002</v>
      </c>
      <c r="K378" s="13">
        <f t="shared" si="45"/>
        <v>179.52000000000004</v>
      </c>
      <c r="L378" s="7"/>
      <c r="M378" s="4" t="s">
        <v>157</v>
      </c>
      <c r="N378" s="7" t="s">
        <v>1606</v>
      </c>
      <c r="O378" s="8" t="s">
        <v>827</v>
      </c>
      <c r="P378" s="10">
        <v>46159</v>
      </c>
    </row>
    <row r="379" spans="1:16" ht="225" x14ac:dyDescent="0.2">
      <c r="A379" s="3" t="s">
        <v>44</v>
      </c>
      <c r="B379" s="4" t="s">
        <v>1147</v>
      </c>
      <c r="C379" s="4" t="s">
        <v>714</v>
      </c>
      <c r="D379" s="4" t="s">
        <v>340</v>
      </c>
      <c r="E379" s="4" t="s">
        <v>174</v>
      </c>
      <c r="F379" s="5">
        <v>30</v>
      </c>
      <c r="G379" s="6">
        <v>261</v>
      </c>
      <c r="H379" s="12">
        <f t="shared" si="56"/>
        <v>36.540000000000006</v>
      </c>
      <c r="I379" s="13">
        <f t="shared" si="57"/>
        <v>57.42</v>
      </c>
      <c r="J379" s="13">
        <f t="shared" si="44"/>
        <v>354.96000000000004</v>
      </c>
      <c r="K379" s="13">
        <f t="shared" si="45"/>
        <v>390.45600000000007</v>
      </c>
      <c r="L379" s="7"/>
      <c r="M379" s="4" t="s">
        <v>1778</v>
      </c>
      <c r="N379" s="7" t="s">
        <v>1779</v>
      </c>
      <c r="O379" s="8" t="s">
        <v>612</v>
      </c>
      <c r="P379" s="10">
        <v>46149</v>
      </c>
    </row>
    <row r="380" spans="1:16" ht="225" x14ac:dyDescent="0.2">
      <c r="A380" s="3" t="s">
        <v>44</v>
      </c>
      <c r="B380" s="4" t="s">
        <v>1147</v>
      </c>
      <c r="C380" s="4" t="s">
        <v>712</v>
      </c>
      <c r="D380" s="4" t="s">
        <v>340</v>
      </c>
      <c r="E380" s="4" t="s">
        <v>174</v>
      </c>
      <c r="F380" s="5">
        <v>60</v>
      </c>
      <c r="G380" s="6">
        <v>472.52</v>
      </c>
      <c r="H380" s="12">
        <f t="shared" si="56"/>
        <v>66.152799999999999</v>
      </c>
      <c r="I380" s="13">
        <f t="shared" si="57"/>
        <v>103.95439999999999</v>
      </c>
      <c r="J380" s="13">
        <f t="shared" si="44"/>
        <v>642.6271999999999</v>
      </c>
      <c r="K380" s="13">
        <f t="shared" si="45"/>
        <v>706.88991999999996</v>
      </c>
      <c r="L380" s="7"/>
      <c r="M380" s="4" t="s">
        <v>1778</v>
      </c>
      <c r="N380" s="7" t="s">
        <v>1779</v>
      </c>
      <c r="O380" s="8" t="s">
        <v>611</v>
      </c>
      <c r="P380" s="10">
        <v>46149</v>
      </c>
    </row>
    <row r="381" spans="1:16" ht="180" x14ac:dyDescent="0.2">
      <c r="A381" s="3" t="s">
        <v>44</v>
      </c>
      <c r="B381" s="4" t="s">
        <v>1147</v>
      </c>
      <c r="C381" s="4" t="s">
        <v>713</v>
      </c>
      <c r="D381" s="4" t="s">
        <v>340</v>
      </c>
      <c r="E381" s="4" t="s">
        <v>174</v>
      </c>
      <c r="F381" s="5">
        <v>30</v>
      </c>
      <c r="G381" s="6">
        <v>261</v>
      </c>
      <c r="H381" s="12">
        <f t="shared" si="56"/>
        <v>36.540000000000006</v>
      </c>
      <c r="I381" s="13">
        <f t="shared" si="57"/>
        <v>57.42</v>
      </c>
      <c r="J381" s="13">
        <f t="shared" si="44"/>
        <v>354.96000000000004</v>
      </c>
      <c r="K381" s="13">
        <f t="shared" si="45"/>
        <v>390.45600000000007</v>
      </c>
      <c r="L381" s="7"/>
      <c r="M381" s="4" t="s">
        <v>1778</v>
      </c>
      <c r="N381" s="7" t="s">
        <v>1779</v>
      </c>
      <c r="O381" s="8" t="s">
        <v>551</v>
      </c>
      <c r="P381" s="10">
        <v>46149</v>
      </c>
    </row>
    <row r="382" spans="1:16" ht="180" x14ac:dyDescent="0.2">
      <c r="A382" s="3" t="s">
        <v>44</v>
      </c>
      <c r="B382" s="4" t="s">
        <v>1147</v>
      </c>
      <c r="C382" s="4" t="s">
        <v>711</v>
      </c>
      <c r="D382" s="4" t="s">
        <v>340</v>
      </c>
      <c r="E382" s="4" t="s">
        <v>174</v>
      </c>
      <c r="F382" s="5">
        <v>60</v>
      </c>
      <c r="G382" s="6">
        <v>472.52</v>
      </c>
      <c r="H382" s="12">
        <f t="shared" si="56"/>
        <v>66.152799999999999</v>
      </c>
      <c r="I382" s="13">
        <f t="shared" si="57"/>
        <v>103.95439999999999</v>
      </c>
      <c r="J382" s="13">
        <f t="shared" si="44"/>
        <v>642.6271999999999</v>
      </c>
      <c r="K382" s="13">
        <f t="shared" si="45"/>
        <v>706.88991999999996</v>
      </c>
      <c r="L382" s="7"/>
      <c r="M382" s="4" t="s">
        <v>1778</v>
      </c>
      <c r="N382" s="7" t="s">
        <v>1779</v>
      </c>
      <c r="O382" s="8" t="s">
        <v>554</v>
      </c>
      <c r="P382" s="10">
        <v>46149</v>
      </c>
    </row>
    <row r="383" spans="1:16" ht="210" x14ac:dyDescent="0.2">
      <c r="A383" s="3" t="s">
        <v>44</v>
      </c>
      <c r="B383" s="4" t="s">
        <v>1147</v>
      </c>
      <c r="C383" s="4" t="s">
        <v>710</v>
      </c>
      <c r="D383" s="4" t="s">
        <v>340</v>
      </c>
      <c r="E383" s="4" t="s">
        <v>174</v>
      </c>
      <c r="F383" s="5">
        <v>60</v>
      </c>
      <c r="G383" s="6">
        <v>291.10000000000002</v>
      </c>
      <c r="H383" s="12">
        <f t="shared" si="56"/>
        <v>40.754000000000005</v>
      </c>
      <c r="I383" s="13">
        <f t="shared" si="57"/>
        <v>64.042000000000002</v>
      </c>
      <c r="J383" s="13">
        <f t="shared" si="44"/>
        <v>395.89600000000007</v>
      </c>
      <c r="K383" s="13">
        <f t="shared" si="45"/>
        <v>435.48560000000009</v>
      </c>
      <c r="L383" s="7"/>
      <c r="M383" s="4" t="s">
        <v>1778</v>
      </c>
      <c r="N383" s="7" t="s">
        <v>1779</v>
      </c>
      <c r="O383" s="8" t="s">
        <v>613</v>
      </c>
      <c r="P383" s="10">
        <v>46149</v>
      </c>
    </row>
    <row r="384" spans="1:16" ht="180" x14ac:dyDescent="0.2">
      <c r="A384" s="3" t="s">
        <v>44</v>
      </c>
      <c r="B384" s="4" t="s">
        <v>1147</v>
      </c>
      <c r="C384" s="4" t="s">
        <v>709</v>
      </c>
      <c r="D384" s="4" t="s">
        <v>340</v>
      </c>
      <c r="E384" s="4" t="s">
        <v>174</v>
      </c>
      <c r="F384" s="5">
        <v>60</v>
      </c>
      <c r="G384" s="6">
        <v>291.10000000000002</v>
      </c>
      <c r="H384" s="12">
        <f t="shared" si="56"/>
        <v>40.754000000000005</v>
      </c>
      <c r="I384" s="13">
        <f t="shared" si="57"/>
        <v>64.042000000000002</v>
      </c>
      <c r="J384" s="13">
        <f t="shared" si="44"/>
        <v>395.89600000000007</v>
      </c>
      <c r="K384" s="13">
        <f t="shared" si="45"/>
        <v>435.48560000000009</v>
      </c>
      <c r="L384" s="7"/>
      <c r="M384" s="4" t="s">
        <v>1778</v>
      </c>
      <c r="N384" s="7" t="s">
        <v>1779</v>
      </c>
      <c r="O384" s="8" t="s">
        <v>556</v>
      </c>
      <c r="P384" s="10">
        <v>46149</v>
      </c>
    </row>
    <row r="385" spans="1:16" ht="165" x14ac:dyDescent="0.2">
      <c r="A385" s="3" t="s">
        <v>44</v>
      </c>
      <c r="B385" s="4" t="s">
        <v>877</v>
      </c>
      <c r="C385" s="4" t="s">
        <v>446</v>
      </c>
      <c r="D385" s="4" t="s">
        <v>751</v>
      </c>
      <c r="E385" s="4" t="s">
        <v>174</v>
      </c>
      <c r="F385" s="5">
        <v>60</v>
      </c>
      <c r="G385" s="6">
        <v>120</v>
      </c>
      <c r="H385" s="12">
        <f t="shared" si="56"/>
        <v>16.8</v>
      </c>
      <c r="I385" s="13">
        <f t="shared" si="57"/>
        <v>26.4</v>
      </c>
      <c r="J385" s="13">
        <f t="shared" si="44"/>
        <v>163.20000000000002</v>
      </c>
      <c r="K385" s="13">
        <f t="shared" si="45"/>
        <v>179.52000000000004</v>
      </c>
      <c r="L385" s="7"/>
      <c r="M385" s="4" t="s">
        <v>878</v>
      </c>
      <c r="N385" s="7" t="s">
        <v>1606</v>
      </c>
      <c r="O385" s="8" t="s">
        <v>879</v>
      </c>
      <c r="P385" s="10">
        <v>46159</v>
      </c>
    </row>
    <row r="386" spans="1:16" ht="150" x14ac:dyDescent="0.2">
      <c r="A386" s="3" t="s">
        <v>44</v>
      </c>
      <c r="B386" s="4" t="s">
        <v>640</v>
      </c>
      <c r="C386" s="4" t="s">
        <v>446</v>
      </c>
      <c r="D386" s="4" t="s">
        <v>366</v>
      </c>
      <c r="E386" s="4" t="s">
        <v>174</v>
      </c>
      <c r="F386" s="5">
        <v>60</v>
      </c>
      <c r="G386" s="6">
        <v>120</v>
      </c>
      <c r="H386" s="12">
        <f t="shared" si="56"/>
        <v>16.8</v>
      </c>
      <c r="I386" s="13">
        <f t="shared" si="57"/>
        <v>26.4</v>
      </c>
      <c r="J386" s="13">
        <f t="shared" si="44"/>
        <v>163.20000000000002</v>
      </c>
      <c r="K386" s="13">
        <f t="shared" si="45"/>
        <v>179.52000000000004</v>
      </c>
      <c r="L386" s="7"/>
      <c r="M386" s="4" t="s">
        <v>996</v>
      </c>
      <c r="N386" s="7" t="s">
        <v>1606</v>
      </c>
      <c r="O386" s="8" t="s">
        <v>641</v>
      </c>
      <c r="P386" s="10">
        <v>46159</v>
      </c>
    </row>
    <row r="387" spans="1:16" ht="135" x14ac:dyDescent="0.2">
      <c r="A387" s="3" t="s">
        <v>44</v>
      </c>
      <c r="B387" s="4" t="s">
        <v>988</v>
      </c>
      <c r="C387" s="4" t="s">
        <v>1297</v>
      </c>
      <c r="D387" s="4" t="s">
        <v>368</v>
      </c>
      <c r="E387" s="4" t="s">
        <v>174</v>
      </c>
      <c r="F387" s="5">
        <v>60</v>
      </c>
      <c r="G387" s="6">
        <v>114.17</v>
      </c>
      <c r="H387" s="12">
        <f t="shared" si="56"/>
        <v>15.983800000000002</v>
      </c>
      <c r="I387" s="13">
        <f t="shared" si="57"/>
        <v>25.1174</v>
      </c>
      <c r="J387" s="13">
        <f t="shared" ref="J387:J450" si="58">G387+H387+I387</f>
        <v>155.27119999999999</v>
      </c>
      <c r="K387" s="13">
        <f t="shared" ref="K387:K450" si="59">J387*1.1</f>
        <v>170.79832000000002</v>
      </c>
      <c r="L387" s="7"/>
      <c r="M387" s="4" t="s">
        <v>1233</v>
      </c>
      <c r="N387" s="7" t="s">
        <v>1606</v>
      </c>
      <c r="O387" s="8" t="s">
        <v>1234</v>
      </c>
      <c r="P387" s="10">
        <v>46159</v>
      </c>
    </row>
    <row r="388" spans="1:16" ht="135" x14ac:dyDescent="0.2">
      <c r="A388" s="3" t="s">
        <v>44</v>
      </c>
      <c r="B388" s="4" t="s">
        <v>988</v>
      </c>
      <c r="C388" s="4" t="s">
        <v>853</v>
      </c>
      <c r="D388" s="4" t="s">
        <v>368</v>
      </c>
      <c r="E388" s="4" t="s">
        <v>174</v>
      </c>
      <c r="F388" s="5">
        <v>60</v>
      </c>
      <c r="G388" s="6">
        <v>114.17</v>
      </c>
      <c r="H388" s="12">
        <f t="shared" si="56"/>
        <v>15.983800000000002</v>
      </c>
      <c r="I388" s="13">
        <f t="shared" si="57"/>
        <v>25.1174</v>
      </c>
      <c r="J388" s="13">
        <f t="shared" si="58"/>
        <v>155.27119999999999</v>
      </c>
      <c r="K388" s="13">
        <f t="shared" si="59"/>
        <v>170.79832000000002</v>
      </c>
      <c r="L388" s="7"/>
      <c r="M388" s="4" t="s">
        <v>1233</v>
      </c>
      <c r="N388" s="7" t="s">
        <v>1606</v>
      </c>
      <c r="O388" s="8" t="s">
        <v>1234</v>
      </c>
      <c r="P388" s="10">
        <v>46159</v>
      </c>
    </row>
    <row r="389" spans="1:16" ht="180" x14ac:dyDescent="0.2">
      <c r="A389" s="3" t="s">
        <v>135</v>
      </c>
      <c r="B389" s="4" t="s">
        <v>135</v>
      </c>
      <c r="C389" s="4" t="s">
        <v>458</v>
      </c>
      <c r="D389" s="4" t="s">
        <v>380</v>
      </c>
      <c r="E389" s="4" t="s">
        <v>240</v>
      </c>
      <c r="F389" s="5">
        <v>20</v>
      </c>
      <c r="G389" s="6">
        <v>459.9</v>
      </c>
      <c r="H389" s="14">
        <f>G389*0.25</f>
        <v>114.97499999999999</v>
      </c>
      <c r="I389" s="15">
        <f>G389*0.41</f>
        <v>188.55899999999997</v>
      </c>
      <c r="J389" s="15">
        <f t="shared" si="58"/>
        <v>763.43399999999997</v>
      </c>
      <c r="K389" s="15">
        <f t="shared" si="59"/>
        <v>839.77740000000006</v>
      </c>
      <c r="L389" s="7"/>
      <c r="M389" s="4" t="s">
        <v>1462</v>
      </c>
      <c r="N389" s="7" t="s">
        <v>1699</v>
      </c>
      <c r="O389" s="8" t="s">
        <v>928</v>
      </c>
      <c r="P389" s="10">
        <v>46147</v>
      </c>
    </row>
    <row r="390" spans="1:16" ht="180" x14ac:dyDescent="0.2">
      <c r="A390" s="3" t="s">
        <v>135</v>
      </c>
      <c r="B390" s="4" t="s">
        <v>135</v>
      </c>
      <c r="C390" s="4" t="s">
        <v>635</v>
      </c>
      <c r="D390" s="4" t="s">
        <v>380</v>
      </c>
      <c r="E390" s="4" t="s">
        <v>240</v>
      </c>
      <c r="F390" s="5">
        <v>20</v>
      </c>
      <c r="G390" s="6">
        <v>267.2</v>
      </c>
      <c r="H390" s="14">
        <f>G390*0.25</f>
        <v>66.8</v>
      </c>
      <c r="I390" s="15">
        <f>G390*0.41</f>
        <v>109.55199999999999</v>
      </c>
      <c r="J390" s="15">
        <f t="shared" si="58"/>
        <v>443.55200000000002</v>
      </c>
      <c r="K390" s="15">
        <f t="shared" si="59"/>
        <v>487.90720000000005</v>
      </c>
      <c r="L390" s="7"/>
      <c r="M390" s="4" t="s">
        <v>1462</v>
      </c>
      <c r="N390" s="7" t="s">
        <v>1699</v>
      </c>
      <c r="O390" s="8" t="s">
        <v>929</v>
      </c>
      <c r="P390" s="10">
        <v>46147</v>
      </c>
    </row>
    <row r="391" spans="1:16" ht="180" x14ac:dyDescent="0.2">
      <c r="A391" s="3" t="s">
        <v>45</v>
      </c>
      <c r="B391" s="4" t="s">
        <v>45</v>
      </c>
      <c r="C391" s="4" t="s">
        <v>1350</v>
      </c>
      <c r="D391" s="4" t="s">
        <v>380</v>
      </c>
      <c r="E391" s="4" t="s">
        <v>212</v>
      </c>
      <c r="F391" s="5">
        <v>10</v>
      </c>
      <c r="G391" s="6">
        <v>198.55</v>
      </c>
      <c r="H391" s="12">
        <f>G391*0.14</f>
        <v>27.797000000000004</v>
      </c>
      <c r="I391" s="13">
        <f>G391*0.22</f>
        <v>43.681000000000004</v>
      </c>
      <c r="J391" s="13">
        <f t="shared" si="58"/>
        <v>270.02800000000002</v>
      </c>
      <c r="K391" s="13">
        <f t="shared" si="59"/>
        <v>297.03080000000006</v>
      </c>
      <c r="L391" s="7"/>
      <c r="M391" s="4" t="s">
        <v>101</v>
      </c>
      <c r="N391" s="7" t="s">
        <v>1839</v>
      </c>
      <c r="O391" s="8" t="s">
        <v>562</v>
      </c>
      <c r="P391" s="10">
        <v>46150</v>
      </c>
    </row>
    <row r="392" spans="1:16" ht="180" x14ac:dyDescent="0.2">
      <c r="A392" s="3" t="s">
        <v>45</v>
      </c>
      <c r="B392" s="4" t="s">
        <v>45</v>
      </c>
      <c r="C392" s="4" t="s">
        <v>905</v>
      </c>
      <c r="D392" s="4" t="s">
        <v>380</v>
      </c>
      <c r="E392" s="4" t="s">
        <v>212</v>
      </c>
      <c r="F392" s="5">
        <v>10</v>
      </c>
      <c r="G392" s="6">
        <v>198.55</v>
      </c>
      <c r="H392" s="12">
        <f>G392*0.14</f>
        <v>27.797000000000004</v>
      </c>
      <c r="I392" s="13">
        <f>G392*0.22</f>
        <v>43.681000000000004</v>
      </c>
      <c r="J392" s="13">
        <f t="shared" si="58"/>
        <v>270.02800000000002</v>
      </c>
      <c r="K392" s="13">
        <f t="shared" si="59"/>
        <v>297.03080000000006</v>
      </c>
      <c r="L392" s="7"/>
      <c r="M392" s="4" t="s">
        <v>101</v>
      </c>
      <c r="N392" s="7" t="s">
        <v>1839</v>
      </c>
      <c r="O392" s="8" t="s">
        <v>102</v>
      </c>
      <c r="P392" s="10">
        <v>46150</v>
      </c>
    </row>
    <row r="393" spans="1:16" ht="409.5" x14ac:dyDescent="0.2">
      <c r="A393" s="3" t="s">
        <v>45</v>
      </c>
      <c r="B393" s="4" t="s">
        <v>45</v>
      </c>
      <c r="C393" s="4" t="s">
        <v>1543</v>
      </c>
      <c r="D393" s="4" t="s">
        <v>1345</v>
      </c>
      <c r="E393" s="4" t="s">
        <v>212</v>
      </c>
      <c r="F393" s="5">
        <v>10</v>
      </c>
      <c r="G393" s="6">
        <v>198.55</v>
      </c>
      <c r="H393" s="12">
        <f>G393*0.14</f>
        <v>27.797000000000004</v>
      </c>
      <c r="I393" s="13">
        <f>G393*0.22</f>
        <v>43.681000000000004</v>
      </c>
      <c r="J393" s="13">
        <f t="shared" si="58"/>
        <v>270.02800000000002</v>
      </c>
      <c r="K393" s="13">
        <f t="shared" si="59"/>
        <v>297.03080000000006</v>
      </c>
      <c r="L393" s="7"/>
      <c r="M393" s="4" t="s">
        <v>1544</v>
      </c>
      <c r="N393" s="7" t="s">
        <v>1839</v>
      </c>
      <c r="O393" s="8" t="s">
        <v>102</v>
      </c>
      <c r="P393" s="10">
        <v>46150</v>
      </c>
    </row>
    <row r="394" spans="1:16" ht="409.5" x14ac:dyDescent="0.2">
      <c r="A394" s="3" t="s">
        <v>45</v>
      </c>
      <c r="B394" s="4" t="s">
        <v>45</v>
      </c>
      <c r="C394" s="4" t="s">
        <v>1543</v>
      </c>
      <c r="D394" s="4" t="s">
        <v>1345</v>
      </c>
      <c r="E394" s="4" t="s">
        <v>212</v>
      </c>
      <c r="F394" s="5">
        <v>10</v>
      </c>
      <c r="G394" s="6">
        <v>198.55</v>
      </c>
      <c r="H394" s="12">
        <f>G394*0.14</f>
        <v>27.797000000000004</v>
      </c>
      <c r="I394" s="13">
        <f>G394*0.22</f>
        <v>43.681000000000004</v>
      </c>
      <c r="J394" s="13">
        <f t="shared" si="58"/>
        <v>270.02800000000002</v>
      </c>
      <c r="K394" s="13">
        <f t="shared" si="59"/>
        <v>297.03080000000006</v>
      </c>
      <c r="L394" s="7"/>
      <c r="M394" s="4" t="s">
        <v>1544</v>
      </c>
      <c r="N394" s="7" t="s">
        <v>1839</v>
      </c>
      <c r="O394" s="8" t="s">
        <v>562</v>
      </c>
      <c r="P394" s="10">
        <v>46150</v>
      </c>
    </row>
    <row r="395" spans="1:16" ht="240" x14ac:dyDescent="0.2">
      <c r="A395" s="3" t="s">
        <v>92</v>
      </c>
      <c r="B395" s="4" t="s">
        <v>487</v>
      </c>
      <c r="C395" s="4" t="s">
        <v>834</v>
      </c>
      <c r="D395" s="4" t="s">
        <v>402</v>
      </c>
      <c r="E395" s="4" t="s">
        <v>307</v>
      </c>
      <c r="F395" s="5">
        <v>40</v>
      </c>
      <c r="G395" s="6">
        <v>10000</v>
      </c>
      <c r="H395" s="12">
        <f>G395*0.1</f>
        <v>1000</v>
      </c>
      <c r="I395" s="13">
        <f>G395*0.15</f>
        <v>1500</v>
      </c>
      <c r="J395" s="13">
        <f t="shared" si="58"/>
        <v>12500</v>
      </c>
      <c r="K395" s="13">
        <f t="shared" si="59"/>
        <v>13750.000000000002</v>
      </c>
      <c r="L395" s="7"/>
      <c r="M395" s="4" t="s">
        <v>1241</v>
      </c>
      <c r="N395" s="7" t="s">
        <v>1869</v>
      </c>
      <c r="O395" s="8" t="s">
        <v>835</v>
      </c>
      <c r="P395" s="10">
        <v>46149</v>
      </c>
    </row>
    <row r="396" spans="1:16" ht="240" x14ac:dyDescent="0.2">
      <c r="A396" s="3" t="s">
        <v>92</v>
      </c>
      <c r="B396" s="4" t="s">
        <v>487</v>
      </c>
      <c r="C396" s="4" t="s">
        <v>850</v>
      </c>
      <c r="D396" s="4" t="s">
        <v>402</v>
      </c>
      <c r="E396" s="4" t="s">
        <v>307</v>
      </c>
      <c r="F396" s="5">
        <v>28</v>
      </c>
      <c r="G396" s="6">
        <v>7000</v>
      </c>
      <c r="H396" s="12">
        <f>G396*0.1</f>
        <v>700</v>
      </c>
      <c r="I396" s="13">
        <f>G396*0.15</f>
        <v>1050</v>
      </c>
      <c r="J396" s="13">
        <f t="shared" si="58"/>
        <v>8750</v>
      </c>
      <c r="K396" s="13">
        <f t="shared" si="59"/>
        <v>9625</v>
      </c>
      <c r="L396" s="7"/>
      <c r="M396" s="4" t="s">
        <v>1241</v>
      </c>
      <c r="N396" s="7" t="s">
        <v>1869</v>
      </c>
      <c r="O396" s="8" t="s">
        <v>851</v>
      </c>
      <c r="P396" s="10">
        <v>46149</v>
      </c>
    </row>
    <row r="397" spans="1:16" ht="240" x14ac:dyDescent="0.2">
      <c r="A397" s="3" t="s">
        <v>92</v>
      </c>
      <c r="B397" s="4" t="s">
        <v>487</v>
      </c>
      <c r="C397" s="4" t="s">
        <v>899</v>
      </c>
      <c r="D397" s="4" t="s">
        <v>402</v>
      </c>
      <c r="E397" s="4" t="s">
        <v>307</v>
      </c>
      <c r="F397" s="5">
        <v>1</v>
      </c>
      <c r="G397" s="6">
        <v>250</v>
      </c>
      <c r="H397" s="12">
        <f>G397*0.14</f>
        <v>35</v>
      </c>
      <c r="I397" s="13">
        <f>G397*0.22</f>
        <v>55</v>
      </c>
      <c r="J397" s="13">
        <f t="shared" si="58"/>
        <v>340</v>
      </c>
      <c r="K397" s="13">
        <f t="shared" si="59"/>
        <v>374.00000000000006</v>
      </c>
      <c r="L397" s="7"/>
      <c r="M397" s="4" t="s">
        <v>1241</v>
      </c>
      <c r="N397" s="7" t="s">
        <v>1869</v>
      </c>
      <c r="O397" s="8" t="s">
        <v>488</v>
      </c>
      <c r="P397" s="10">
        <v>46149</v>
      </c>
    </row>
    <row r="398" spans="1:16" ht="240" x14ac:dyDescent="0.2">
      <c r="A398" s="3" t="s">
        <v>92</v>
      </c>
      <c r="B398" s="4" t="s">
        <v>487</v>
      </c>
      <c r="C398" s="4" t="s">
        <v>828</v>
      </c>
      <c r="D398" s="4" t="s">
        <v>402</v>
      </c>
      <c r="E398" s="4" t="s">
        <v>307</v>
      </c>
      <c r="F398" s="5">
        <v>28</v>
      </c>
      <c r="G398" s="6">
        <v>14000</v>
      </c>
      <c r="H398" s="12">
        <f>G398*0.1</f>
        <v>1400</v>
      </c>
      <c r="I398" s="13">
        <f>G398*0.15</f>
        <v>2100</v>
      </c>
      <c r="J398" s="13">
        <f t="shared" si="58"/>
        <v>17500</v>
      </c>
      <c r="K398" s="13">
        <f t="shared" si="59"/>
        <v>19250</v>
      </c>
      <c r="L398" s="7"/>
      <c r="M398" s="4" t="s">
        <v>1241</v>
      </c>
      <c r="N398" s="7" t="s">
        <v>1869</v>
      </c>
      <c r="O398" s="8" t="s">
        <v>1293</v>
      </c>
      <c r="P398" s="10">
        <v>46149</v>
      </c>
    </row>
    <row r="399" spans="1:16" ht="240" x14ac:dyDescent="0.2">
      <c r="A399" s="3" t="s">
        <v>92</v>
      </c>
      <c r="B399" s="4" t="s">
        <v>487</v>
      </c>
      <c r="C399" s="4" t="s">
        <v>836</v>
      </c>
      <c r="D399" s="4" t="s">
        <v>402</v>
      </c>
      <c r="E399" s="4" t="s">
        <v>307</v>
      </c>
      <c r="F399" s="5">
        <v>32</v>
      </c>
      <c r="G399" s="6">
        <v>16000</v>
      </c>
      <c r="H399" s="12">
        <f>G399*0.1</f>
        <v>1600</v>
      </c>
      <c r="I399" s="13">
        <f>G399*0.15</f>
        <v>2400</v>
      </c>
      <c r="J399" s="13">
        <f t="shared" si="58"/>
        <v>20000</v>
      </c>
      <c r="K399" s="13">
        <f t="shared" si="59"/>
        <v>22000</v>
      </c>
      <c r="L399" s="7"/>
      <c r="M399" s="4" t="s">
        <v>1241</v>
      </c>
      <c r="N399" s="7" t="s">
        <v>1869</v>
      </c>
      <c r="O399" s="8" t="s">
        <v>837</v>
      </c>
      <c r="P399" s="10">
        <v>46149</v>
      </c>
    </row>
    <row r="400" spans="1:16" ht="240" x14ac:dyDescent="0.2">
      <c r="A400" s="3" t="s">
        <v>92</v>
      </c>
      <c r="B400" s="4" t="s">
        <v>487</v>
      </c>
      <c r="C400" s="4" t="s">
        <v>848</v>
      </c>
      <c r="D400" s="4" t="s">
        <v>402</v>
      </c>
      <c r="E400" s="4" t="s">
        <v>307</v>
      </c>
      <c r="F400" s="5">
        <v>28</v>
      </c>
      <c r="G400" s="6">
        <v>14000</v>
      </c>
      <c r="H400" s="12">
        <f>G400*0.1</f>
        <v>1400</v>
      </c>
      <c r="I400" s="13">
        <f>G400*0.15</f>
        <v>2100</v>
      </c>
      <c r="J400" s="13">
        <f t="shared" si="58"/>
        <v>17500</v>
      </c>
      <c r="K400" s="13">
        <f t="shared" si="59"/>
        <v>19250</v>
      </c>
      <c r="L400" s="7"/>
      <c r="M400" s="4" t="s">
        <v>1241</v>
      </c>
      <c r="N400" s="7" t="s">
        <v>1869</v>
      </c>
      <c r="O400" s="8" t="s">
        <v>849</v>
      </c>
      <c r="P400" s="10">
        <v>46149</v>
      </c>
    </row>
    <row r="401" spans="1:16" ht="240" x14ac:dyDescent="0.2">
      <c r="A401" s="3" t="s">
        <v>92</v>
      </c>
      <c r="B401" s="4" t="s">
        <v>487</v>
      </c>
      <c r="C401" s="4" t="s">
        <v>898</v>
      </c>
      <c r="D401" s="4" t="s">
        <v>402</v>
      </c>
      <c r="E401" s="4" t="s">
        <v>307</v>
      </c>
      <c r="F401" s="5">
        <v>1</v>
      </c>
      <c r="G401" s="6">
        <v>500</v>
      </c>
      <c r="H401" s="12">
        <f>G401*0.14</f>
        <v>70</v>
      </c>
      <c r="I401" s="13">
        <f>G401*0.22</f>
        <v>110</v>
      </c>
      <c r="J401" s="13">
        <f t="shared" si="58"/>
        <v>680</v>
      </c>
      <c r="K401" s="13">
        <f t="shared" si="59"/>
        <v>748.00000000000011</v>
      </c>
      <c r="L401" s="7"/>
      <c r="M401" s="4" t="s">
        <v>1241</v>
      </c>
      <c r="N401" s="7" t="s">
        <v>1869</v>
      </c>
      <c r="O401" s="8" t="s">
        <v>489</v>
      </c>
      <c r="P401" s="10">
        <v>46149</v>
      </c>
    </row>
    <row r="402" spans="1:16" ht="240" x14ac:dyDescent="0.2">
      <c r="A402" s="3" t="s">
        <v>92</v>
      </c>
      <c r="B402" s="4" t="s">
        <v>487</v>
      </c>
      <c r="C402" s="4" t="s">
        <v>829</v>
      </c>
      <c r="D402" s="4" t="s">
        <v>402</v>
      </c>
      <c r="E402" s="4" t="s">
        <v>307</v>
      </c>
      <c r="F402" s="5">
        <v>18</v>
      </c>
      <c r="G402" s="6">
        <v>18000</v>
      </c>
      <c r="H402" s="12">
        <f>G402*0.1</f>
        <v>1800</v>
      </c>
      <c r="I402" s="13">
        <f>G402*0.15</f>
        <v>2700</v>
      </c>
      <c r="J402" s="13">
        <f t="shared" si="58"/>
        <v>22500</v>
      </c>
      <c r="K402" s="13">
        <f t="shared" si="59"/>
        <v>24750.000000000004</v>
      </c>
      <c r="L402" s="7"/>
      <c r="M402" s="4" t="s">
        <v>1241</v>
      </c>
      <c r="N402" s="7" t="s">
        <v>1869</v>
      </c>
      <c r="O402" s="8" t="s">
        <v>838</v>
      </c>
      <c r="P402" s="10">
        <v>46149</v>
      </c>
    </row>
    <row r="403" spans="1:16" ht="240" x14ac:dyDescent="0.2">
      <c r="A403" s="3" t="s">
        <v>92</v>
      </c>
      <c r="B403" s="4" t="s">
        <v>487</v>
      </c>
      <c r="C403" s="4" t="s">
        <v>846</v>
      </c>
      <c r="D403" s="4" t="s">
        <v>402</v>
      </c>
      <c r="E403" s="4" t="s">
        <v>307</v>
      </c>
      <c r="F403" s="5">
        <v>15</v>
      </c>
      <c r="G403" s="6">
        <v>15000</v>
      </c>
      <c r="H403" s="12">
        <f>G403*0.1</f>
        <v>1500</v>
      </c>
      <c r="I403" s="13">
        <f>G403*0.15</f>
        <v>2250</v>
      </c>
      <c r="J403" s="13">
        <f t="shared" si="58"/>
        <v>18750</v>
      </c>
      <c r="K403" s="13">
        <f t="shared" si="59"/>
        <v>20625</v>
      </c>
      <c r="L403" s="7"/>
      <c r="M403" s="4" t="s">
        <v>1241</v>
      </c>
      <c r="N403" s="7" t="s">
        <v>1869</v>
      </c>
      <c r="O403" s="8" t="s">
        <v>847</v>
      </c>
      <c r="P403" s="10">
        <v>46149</v>
      </c>
    </row>
    <row r="404" spans="1:16" ht="240" x14ac:dyDescent="0.2">
      <c r="A404" s="3" t="s">
        <v>92</v>
      </c>
      <c r="B404" s="4" t="s">
        <v>487</v>
      </c>
      <c r="C404" s="4" t="s">
        <v>897</v>
      </c>
      <c r="D404" s="4" t="s">
        <v>402</v>
      </c>
      <c r="E404" s="4" t="s">
        <v>307</v>
      </c>
      <c r="F404" s="5">
        <v>1</v>
      </c>
      <c r="G404" s="6">
        <v>1000</v>
      </c>
      <c r="H404" s="12">
        <f>G404*0.1</f>
        <v>100</v>
      </c>
      <c r="I404" s="13">
        <f>G404*0.15</f>
        <v>150</v>
      </c>
      <c r="J404" s="13">
        <f t="shared" si="58"/>
        <v>1250</v>
      </c>
      <c r="K404" s="13">
        <f t="shared" si="59"/>
        <v>1375</v>
      </c>
      <c r="L404" s="7"/>
      <c r="M404" s="4" t="s">
        <v>1241</v>
      </c>
      <c r="N404" s="7" t="s">
        <v>1869</v>
      </c>
      <c r="O404" s="8" t="s">
        <v>490</v>
      </c>
      <c r="P404" s="10">
        <v>46149</v>
      </c>
    </row>
    <row r="405" spans="1:16" ht="195" x14ac:dyDescent="0.2">
      <c r="A405" s="3" t="s">
        <v>73</v>
      </c>
      <c r="B405" s="4" t="s">
        <v>73</v>
      </c>
      <c r="C405" s="4" t="s">
        <v>518</v>
      </c>
      <c r="D405" s="4" t="s">
        <v>367</v>
      </c>
      <c r="E405" s="4" t="s">
        <v>308</v>
      </c>
      <c r="F405" s="5">
        <v>10</v>
      </c>
      <c r="G405" s="6">
        <v>94.16</v>
      </c>
      <c r="H405" s="12">
        <f>G405*0.17</f>
        <v>16.007200000000001</v>
      </c>
      <c r="I405" s="13">
        <f>G405*0.3</f>
        <v>28.247999999999998</v>
      </c>
      <c r="J405" s="13">
        <f t="shared" si="58"/>
        <v>138.4152</v>
      </c>
      <c r="K405" s="13">
        <f t="shared" si="59"/>
        <v>152.25672</v>
      </c>
      <c r="L405" s="7"/>
      <c r="M405" s="4" t="s">
        <v>1567</v>
      </c>
      <c r="N405" s="7" t="s">
        <v>1745</v>
      </c>
      <c r="O405" s="8" t="s">
        <v>1746</v>
      </c>
      <c r="P405" s="10">
        <v>46148</v>
      </c>
    </row>
    <row r="406" spans="1:16" ht="195" x14ac:dyDescent="0.2">
      <c r="A406" s="3" t="s">
        <v>46</v>
      </c>
      <c r="B406" s="4" t="s">
        <v>46</v>
      </c>
      <c r="C406" s="4" t="s">
        <v>409</v>
      </c>
      <c r="D406" s="4" t="s">
        <v>367</v>
      </c>
      <c r="E406" s="4" t="s">
        <v>184</v>
      </c>
      <c r="F406" s="5">
        <v>10</v>
      </c>
      <c r="G406" s="6">
        <v>490.66</v>
      </c>
      <c r="H406" s="12">
        <f>G406*0.14</f>
        <v>68.692400000000006</v>
      </c>
      <c r="I406" s="13">
        <f>G406*0.22</f>
        <v>107.9452</v>
      </c>
      <c r="J406" s="13">
        <f t="shared" si="58"/>
        <v>667.29759999999999</v>
      </c>
      <c r="K406" s="13">
        <f t="shared" si="59"/>
        <v>734.02736000000004</v>
      </c>
      <c r="L406" s="7"/>
      <c r="M406" s="4" t="s">
        <v>1418</v>
      </c>
      <c r="N406" s="7" t="s">
        <v>1775</v>
      </c>
      <c r="O406" s="8" t="s">
        <v>1419</v>
      </c>
      <c r="P406" s="10">
        <v>46149</v>
      </c>
    </row>
    <row r="407" spans="1:16" ht="360" x14ac:dyDescent="0.2">
      <c r="A407" s="3" t="s">
        <v>524</v>
      </c>
      <c r="B407" s="4" t="s">
        <v>852</v>
      </c>
      <c r="C407" s="4" t="s">
        <v>1966</v>
      </c>
      <c r="D407" s="4" t="s">
        <v>1041</v>
      </c>
      <c r="E407" s="4" t="s">
        <v>525</v>
      </c>
      <c r="F407" s="5">
        <v>1</v>
      </c>
      <c r="G407" s="6">
        <v>14890.61</v>
      </c>
      <c r="H407" s="12">
        <f>G407*0.1</f>
        <v>1489.0610000000001</v>
      </c>
      <c r="I407" s="13">
        <f>G407*0.15</f>
        <v>2233.5915</v>
      </c>
      <c r="J407" s="13">
        <f t="shared" si="58"/>
        <v>18613.262500000001</v>
      </c>
      <c r="K407" s="13">
        <f t="shared" si="59"/>
        <v>20474.588750000003</v>
      </c>
      <c r="L407" s="7"/>
      <c r="M407" s="4" t="s">
        <v>1967</v>
      </c>
      <c r="N407" s="7" t="s">
        <v>1968</v>
      </c>
      <c r="O407" s="8" t="s">
        <v>1589</v>
      </c>
      <c r="P407" s="10">
        <v>46150</v>
      </c>
    </row>
    <row r="408" spans="1:16" ht="180" x14ac:dyDescent="0.2">
      <c r="A408" s="3" t="s">
        <v>48</v>
      </c>
      <c r="B408" s="4" t="s">
        <v>48</v>
      </c>
      <c r="C408" s="4" t="s">
        <v>1491</v>
      </c>
      <c r="D408" s="4" t="s">
        <v>1546</v>
      </c>
      <c r="E408" s="4" t="s">
        <v>270</v>
      </c>
      <c r="F408" s="5">
        <v>60</v>
      </c>
      <c r="G408" s="6">
        <v>109.35</v>
      </c>
      <c r="H408" s="12">
        <f>G408*0.14</f>
        <v>15.309000000000001</v>
      </c>
      <c r="I408" s="13">
        <f>G408*0.22</f>
        <v>24.056999999999999</v>
      </c>
      <c r="J408" s="13">
        <f t="shared" si="58"/>
        <v>148.71599999999998</v>
      </c>
      <c r="K408" s="13">
        <f t="shared" si="59"/>
        <v>163.58759999999998</v>
      </c>
      <c r="L408" s="7"/>
      <c r="M408" s="4" t="s">
        <v>455</v>
      </c>
      <c r="N408" s="7" t="s">
        <v>1788</v>
      </c>
      <c r="O408" s="8" t="s">
        <v>1547</v>
      </c>
      <c r="P408" s="10">
        <v>46149</v>
      </c>
    </row>
    <row r="409" spans="1:16" ht="120" x14ac:dyDescent="0.2">
      <c r="A409" s="3" t="s">
        <v>665</v>
      </c>
      <c r="B409" s="4" t="s">
        <v>1700</v>
      </c>
      <c r="C409" s="4" t="s">
        <v>1701</v>
      </c>
      <c r="D409" s="4" t="s">
        <v>1558</v>
      </c>
      <c r="E409" s="4" t="s">
        <v>969</v>
      </c>
      <c r="F409" s="5">
        <v>10</v>
      </c>
      <c r="G409" s="6">
        <v>28035.18</v>
      </c>
      <c r="H409" s="12">
        <f t="shared" ref="H409:H417" si="60">G409*0.1</f>
        <v>2803.518</v>
      </c>
      <c r="I409" s="13">
        <f t="shared" ref="I409:I417" si="61">G409*0.15</f>
        <v>4205.277</v>
      </c>
      <c r="J409" s="13">
        <f t="shared" si="58"/>
        <v>35043.974999999999</v>
      </c>
      <c r="K409" s="13">
        <f t="shared" si="59"/>
        <v>38548.372500000005</v>
      </c>
      <c r="L409" s="7"/>
      <c r="M409" s="4" t="s">
        <v>1702</v>
      </c>
      <c r="N409" s="7" t="s">
        <v>1703</v>
      </c>
      <c r="O409" s="8" t="s">
        <v>1704</v>
      </c>
      <c r="P409" s="10">
        <v>46147</v>
      </c>
    </row>
    <row r="410" spans="1:16" ht="120" x14ac:dyDescent="0.2">
      <c r="A410" s="3" t="s">
        <v>665</v>
      </c>
      <c r="B410" s="4" t="s">
        <v>1700</v>
      </c>
      <c r="C410" s="4" t="s">
        <v>915</v>
      </c>
      <c r="D410" s="4" t="s">
        <v>1558</v>
      </c>
      <c r="E410" s="4" t="s">
        <v>969</v>
      </c>
      <c r="F410" s="5">
        <v>30</v>
      </c>
      <c r="G410" s="6">
        <v>126025</v>
      </c>
      <c r="H410" s="12">
        <f t="shared" si="60"/>
        <v>12602.5</v>
      </c>
      <c r="I410" s="13">
        <f t="shared" si="61"/>
        <v>18903.75</v>
      </c>
      <c r="J410" s="13">
        <f t="shared" si="58"/>
        <v>157531.25</v>
      </c>
      <c r="K410" s="13">
        <f t="shared" si="59"/>
        <v>173284.375</v>
      </c>
      <c r="L410" s="7"/>
      <c r="M410" s="4" t="s">
        <v>1702</v>
      </c>
      <c r="N410" s="7" t="s">
        <v>1703</v>
      </c>
      <c r="O410" s="8" t="s">
        <v>1705</v>
      </c>
      <c r="P410" s="10">
        <v>46147</v>
      </c>
    </row>
    <row r="411" spans="1:16" ht="120" x14ac:dyDescent="0.2">
      <c r="A411" s="3" t="s">
        <v>665</v>
      </c>
      <c r="B411" s="4" t="s">
        <v>1700</v>
      </c>
      <c r="C411" s="4" t="s">
        <v>1427</v>
      </c>
      <c r="D411" s="4" t="s">
        <v>1558</v>
      </c>
      <c r="E411" s="4" t="s">
        <v>969</v>
      </c>
      <c r="F411" s="5">
        <v>10</v>
      </c>
      <c r="G411" s="6">
        <v>42008.17</v>
      </c>
      <c r="H411" s="12">
        <f t="shared" si="60"/>
        <v>4200.817</v>
      </c>
      <c r="I411" s="13">
        <f t="shared" si="61"/>
        <v>6301.2254999999996</v>
      </c>
      <c r="J411" s="13">
        <f t="shared" si="58"/>
        <v>52510.212500000001</v>
      </c>
      <c r="K411" s="13">
        <f t="shared" si="59"/>
        <v>57761.233750000007</v>
      </c>
      <c r="L411" s="7"/>
      <c r="M411" s="4" t="s">
        <v>1702</v>
      </c>
      <c r="N411" s="7" t="s">
        <v>1703</v>
      </c>
      <c r="O411" s="8" t="s">
        <v>1706</v>
      </c>
      <c r="P411" s="10">
        <v>46147</v>
      </c>
    </row>
    <row r="412" spans="1:16" ht="120" x14ac:dyDescent="0.2">
      <c r="A412" s="3" t="s">
        <v>665</v>
      </c>
      <c r="B412" s="4" t="s">
        <v>1700</v>
      </c>
      <c r="C412" s="4" t="s">
        <v>1428</v>
      </c>
      <c r="D412" s="4" t="s">
        <v>1558</v>
      </c>
      <c r="E412" s="4" t="s">
        <v>969</v>
      </c>
      <c r="F412" s="5">
        <v>30</v>
      </c>
      <c r="G412" s="6">
        <v>126558.78</v>
      </c>
      <c r="H412" s="12">
        <f t="shared" si="60"/>
        <v>12655.878000000001</v>
      </c>
      <c r="I412" s="13">
        <f t="shared" si="61"/>
        <v>18983.816999999999</v>
      </c>
      <c r="J412" s="13">
        <f t="shared" si="58"/>
        <v>158198.47500000001</v>
      </c>
      <c r="K412" s="13">
        <f t="shared" si="59"/>
        <v>174018.32250000001</v>
      </c>
      <c r="L412" s="7"/>
      <c r="M412" s="4" t="s">
        <v>1702</v>
      </c>
      <c r="N412" s="7" t="s">
        <v>1703</v>
      </c>
      <c r="O412" s="8" t="s">
        <v>1707</v>
      </c>
      <c r="P412" s="10">
        <v>46147</v>
      </c>
    </row>
    <row r="413" spans="1:16" ht="135" x14ac:dyDescent="0.2">
      <c r="A413" s="3" t="s">
        <v>47</v>
      </c>
      <c r="B413" s="4" t="s">
        <v>1011</v>
      </c>
      <c r="C413" s="4" t="s">
        <v>200</v>
      </c>
      <c r="D413" s="4" t="s">
        <v>1012</v>
      </c>
      <c r="E413" s="4" t="s">
        <v>201</v>
      </c>
      <c r="F413" s="5">
        <v>1</v>
      </c>
      <c r="G413" s="6">
        <v>7321.91</v>
      </c>
      <c r="H413" s="12">
        <f t="shared" si="60"/>
        <v>732.19100000000003</v>
      </c>
      <c r="I413" s="13">
        <f t="shared" si="61"/>
        <v>1098.2864999999999</v>
      </c>
      <c r="J413" s="13">
        <f t="shared" si="58"/>
        <v>9152.3874999999989</v>
      </c>
      <c r="K413" s="13">
        <f t="shared" si="59"/>
        <v>10067.626249999999</v>
      </c>
      <c r="L413" s="7"/>
      <c r="M413" s="4" t="s">
        <v>1651</v>
      </c>
      <c r="N413" s="7" t="s">
        <v>1652</v>
      </c>
      <c r="O413" s="8" t="s">
        <v>1014</v>
      </c>
      <c r="P413" s="10">
        <v>46146</v>
      </c>
    </row>
    <row r="414" spans="1:16" ht="135" x14ac:dyDescent="0.2">
      <c r="A414" s="3" t="s">
        <v>47</v>
      </c>
      <c r="B414" s="4" t="s">
        <v>1011</v>
      </c>
      <c r="C414" s="4" t="s">
        <v>491</v>
      </c>
      <c r="D414" s="4" t="s">
        <v>1012</v>
      </c>
      <c r="E414" s="4" t="s">
        <v>201</v>
      </c>
      <c r="F414" s="5">
        <v>1</v>
      </c>
      <c r="G414" s="6">
        <v>17848.82</v>
      </c>
      <c r="H414" s="12">
        <f t="shared" si="60"/>
        <v>1784.8820000000001</v>
      </c>
      <c r="I414" s="13">
        <f t="shared" si="61"/>
        <v>2677.3229999999999</v>
      </c>
      <c r="J414" s="13">
        <f t="shared" si="58"/>
        <v>22311.025000000001</v>
      </c>
      <c r="K414" s="13">
        <f t="shared" si="59"/>
        <v>24542.127500000002</v>
      </c>
      <c r="L414" s="7"/>
      <c r="M414" s="4" t="s">
        <v>1651</v>
      </c>
      <c r="N414" s="7" t="s">
        <v>1652</v>
      </c>
      <c r="O414" s="8" t="s">
        <v>1016</v>
      </c>
      <c r="P414" s="10">
        <v>46146</v>
      </c>
    </row>
    <row r="415" spans="1:16" ht="135" x14ac:dyDescent="0.2">
      <c r="A415" s="3" t="s">
        <v>47</v>
      </c>
      <c r="B415" s="4" t="s">
        <v>1011</v>
      </c>
      <c r="C415" s="4" t="s">
        <v>202</v>
      </c>
      <c r="D415" s="4" t="s">
        <v>1012</v>
      </c>
      <c r="E415" s="4" t="s">
        <v>201</v>
      </c>
      <c r="F415" s="5">
        <v>1</v>
      </c>
      <c r="G415" s="6">
        <v>2102.5</v>
      </c>
      <c r="H415" s="12">
        <f t="shared" si="60"/>
        <v>210.25</v>
      </c>
      <c r="I415" s="13">
        <f t="shared" si="61"/>
        <v>315.375</v>
      </c>
      <c r="J415" s="13">
        <f t="shared" si="58"/>
        <v>2628.125</v>
      </c>
      <c r="K415" s="13">
        <f t="shared" si="59"/>
        <v>2890.9375000000005</v>
      </c>
      <c r="L415" s="7"/>
      <c r="M415" s="4" t="s">
        <v>1651</v>
      </c>
      <c r="N415" s="7" t="s">
        <v>1652</v>
      </c>
      <c r="O415" s="8" t="s">
        <v>1015</v>
      </c>
      <c r="P415" s="10">
        <v>46146</v>
      </c>
    </row>
    <row r="416" spans="1:16" ht="135" x14ac:dyDescent="0.2">
      <c r="A416" s="3" t="s">
        <v>47</v>
      </c>
      <c r="B416" s="4" t="s">
        <v>1011</v>
      </c>
      <c r="C416" s="4" t="s">
        <v>492</v>
      </c>
      <c r="D416" s="4" t="s">
        <v>1012</v>
      </c>
      <c r="E416" s="4" t="s">
        <v>201</v>
      </c>
      <c r="F416" s="5">
        <v>1</v>
      </c>
      <c r="G416" s="6">
        <v>17414.580000000002</v>
      </c>
      <c r="H416" s="12">
        <f t="shared" si="60"/>
        <v>1741.4580000000003</v>
      </c>
      <c r="I416" s="13">
        <f t="shared" si="61"/>
        <v>2612.1870000000004</v>
      </c>
      <c r="J416" s="13">
        <f t="shared" si="58"/>
        <v>21768.225000000002</v>
      </c>
      <c r="K416" s="13">
        <f t="shared" si="59"/>
        <v>23945.047500000004</v>
      </c>
      <c r="L416" s="7"/>
      <c r="M416" s="4" t="s">
        <v>1651</v>
      </c>
      <c r="N416" s="7" t="s">
        <v>1652</v>
      </c>
      <c r="O416" s="8" t="s">
        <v>1013</v>
      </c>
      <c r="P416" s="10">
        <v>46146</v>
      </c>
    </row>
    <row r="417" spans="1:16" ht="165" x14ac:dyDescent="0.2">
      <c r="A417" s="3" t="s">
        <v>49</v>
      </c>
      <c r="B417" s="4" t="s">
        <v>1117</v>
      </c>
      <c r="C417" s="4" t="s">
        <v>1878</v>
      </c>
      <c r="D417" s="4" t="s">
        <v>627</v>
      </c>
      <c r="E417" s="4" t="s">
        <v>189</v>
      </c>
      <c r="F417" s="5">
        <v>50</v>
      </c>
      <c r="G417" s="6">
        <v>1398.54</v>
      </c>
      <c r="H417" s="12">
        <f t="shared" si="60"/>
        <v>139.85400000000001</v>
      </c>
      <c r="I417" s="13">
        <f t="shared" si="61"/>
        <v>209.78099999999998</v>
      </c>
      <c r="J417" s="13">
        <f t="shared" si="58"/>
        <v>1748.175</v>
      </c>
      <c r="K417" s="13">
        <f t="shared" si="59"/>
        <v>1922.9925000000001</v>
      </c>
      <c r="L417" s="7"/>
      <c r="M417" s="4" t="s">
        <v>1392</v>
      </c>
      <c r="N417" s="7" t="s">
        <v>1879</v>
      </c>
      <c r="O417" s="8" t="s">
        <v>1880</v>
      </c>
      <c r="P417" s="10">
        <v>46150</v>
      </c>
    </row>
    <row r="418" spans="1:16" ht="180" x14ac:dyDescent="0.2">
      <c r="A418" s="3" t="s">
        <v>49</v>
      </c>
      <c r="B418" s="4" t="s">
        <v>89</v>
      </c>
      <c r="C418" s="4" t="s">
        <v>735</v>
      </c>
      <c r="D418" s="4" t="s">
        <v>340</v>
      </c>
      <c r="E418" s="4" t="s">
        <v>189</v>
      </c>
      <c r="F418" s="5">
        <v>20</v>
      </c>
      <c r="G418" s="6">
        <v>66.2</v>
      </c>
      <c r="H418" s="12">
        <f>G418*0.17</f>
        <v>11.254000000000001</v>
      </c>
      <c r="I418" s="13">
        <f>G418*0.3</f>
        <v>19.86</v>
      </c>
      <c r="J418" s="13">
        <f t="shared" si="58"/>
        <v>97.314000000000007</v>
      </c>
      <c r="K418" s="13">
        <f t="shared" si="59"/>
        <v>107.04540000000001</v>
      </c>
      <c r="L418" s="7"/>
      <c r="M418" s="4" t="s">
        <v>1776</v>
      </c>
      <c r="N418" s="7" t="s">
        <v>1777</v>
      </c>
      <c r="O418" s="8" t="s">
        <v>567</v>
      </c>
      <c r="P418" s="10">
        <v>46149</v>
      </c>
    </row>
    <row r="419" spans="1:16" ht="180" x14ac:dyDescent="0.2">
      <c r="A419" s="3" t="s">
        <v>49</v>
      </c>
      <c r="B419" s="4" t="s">
        <v>89</v>
      </c>
      <c r="C419" s="4" t="s">
        <v>734</v>
      </c>
      <c r="D419" s="4" t="s">
        <v>340</v>
      </c>
      <c r="E419" s="4" t="s">
        <v>189</v>
      </c>
      <c r="F419" s="5">
        <v>60</v>
      </c>
      <c r="G419" s="6">
        <v>183.38</v>
      </c>
      <c r="H419" s="12">
        <f>G419*0.14</f>
        <v>25.673200000000001</v>
      </c>
      <c r="I419" s="13">
        <f>G419*0.22</f>
        <v>40.343600000000002</v>
      </c>
      <c r="J419" s="13">
        <f t="shared" si="58"/>
        <v>249.39680000000001</v>
      </c>
      <c r="K419" s="13">
        <f t="shared" si="59"/>
        <v>274.33648000000005</v>
      </c>
      <c r="L419" s="7"/>
      <c r="M419" s="4" t="s">
        <v>1776</v>
      </c>
      <c r="N419" s="7" t="s">
        <v>1777</v>
      </c>
      <c r="O419" s="8" t="s">
        <v>568</v>
      </c>
      <c r="P419" s="10">
        <v>46149</v>
      </c>
    </row>
    <row r="420" spans="1:16" ht="195" x14ac:dyDescent="0.2">
      <c r="A420" s="3" t="s">
        <v>49</v>
      </c>
      <c r="B420" s="4" t="s">
        <v>886</v>
      </c>
      <c r="C420" s="4" t="s">
        <v>887</v>
      </c>
      <c r="D420" s="4" t="s">
        <v>1638</v>
      </c>
      <c r="E420" s="4" t="s">
        <v>189</v>
      </c>
      <c r="F420" s="5">
        <v>20</v>
      </c>
      <c r="G420" s="6">
        <v>52.93</v>
      </c>
      <c r="H420" s="12">
        <f>G420*0.17</f>
        <v>8.9981000000000009</v>
      </c>
      <c r="I420" s="13">
        <f>G420*0.3</f>
        <v>15.879</v>
      </c>
      <c r="J420" s="13">
        <f t="shared" si="58"/>
        <v>77.807100000000005</v>
      </c>
      <c r="K420" s="13">
        <f t="shared" si="59"/>
        <v>85.587810000000019</v>
      </c>
      <c r="L420" s="7"/>
      <c r="M420" s="4" t="s">
        <v>1489</v>
      </c>
      <c r="N420" s="7" t="s">
        <v>1895</v>
      </c>
      <c r="O420" s="8" t="s">
        <v>1896</v>
      </c>
      <c r="P420" s="10">
        <v>46150</v>
      </c>
    </row>
    <row r="421" spans="1:16" ht="195" x14ac:dyDescent="0.2">
      <c r="A421" s="3" t="s">
        <v>49</v>
      </c>
      <c r="B421" s="4" t="s">
        <v>886</v>
      </c>
      <c r="C421" s="4" t="s">
        <v>887</v>
      </c>
      <c r="D421" s="4" t="s">
        <v>1634</v>
      </c>
      <c r="E421" s="4" t="s">
        <v>189</v>
      </c>
      <c r="F421" s="5">
        <v>20</v>
      </c>
      <c r="G421" s="6">
        <v>52.93</v>
      </c>
      <c r="H421" s="12">
        <f>G421*0.17</f>
        <v>8.9981000000000009</v>
      </c>
      <c r="I421" s="13">
        <f>G421*0.3</f>
        <v>15.879</v>
      </c>
      <c r="J421" s="13">
        <f t="shared" si="58"/>
        <v>77.807100000000005</v>
      </c>
      <c r="K421" s="13">
        <f t="shared" si="59"/>
        <v>85.587810000000019</v>
      </c>
      <c r="L421" s="7"/>
      <c r="M421" s="4" t="s">
        <v>1489</v>
      </c>
      <c r="N421" s="7" t="s">
        <v>1950</v>
      </c>
      <c r="O421" s="8" t="s">
        <v>1951</v>
      </c>
      <c r="P421" s="10">
        <v>46154</v>
      </c>
    </row>
    <row r="422" spans="1:16" ht="195" x14ac:dyDescent="0.2">
      <c r="A422" s="3" t="s">
        <v>49</v>
      </c>
      <c r="B422" s="4" t="s">
        <v>886</v>
      </c>
      <c r="C422" s="4" t="s">
        <v>888</v>
      </c>
      <c r="D422" s="4" t="s">
        <v>1638</v>
      </c>
      <c r="E422" s="4" t="s">
        <v>189</v>
      </c>
      <c r="F422" s="5">
        <v>60</v>
      </c>
      <c r="G422" s="6">
        <v>156.85</v>
      </c>
      <c r="H422" s="12">
        <f>G422*0.14</f>
        <v>21.959</v>
      </c>
      <c r="I422" s="13">
        <f>G422*0.22</f>
        <v>34.506999999999998</v>
      </c>
      <c r="J422" s="13">
        <f t="shared" si="58"/>
        <v>213.316</v>
      </c>
      <c r="K422" s="13">
        <f t="shared" si="59"/>
        <v>234.64760000000001</v>
      </c>
      <c r="L422" s="7"/>
      <c r="M422" s="4" t="s">
        <v>1489</v>
      </c>
      <c r="N422" s="7" t="s">
        <v>1895</v>
      </c>
      <c r="O422" s="8" t="s">
        <v>1897</v>
      </c>
      <c r="P422" s="10">
        <v>46150</v>
      </c>
    </row>
    <row r="423" spans="1:16" ht="195" x14ac:dyDescent="0.2">
      <c r="A423" s="3" t="s">
        <v>49</v>
      </c>
      <c r="B423" s="4" t="s">
        <v>886</v>
      </c>
      <c r="C423" s="4" t="s">
        <v>888</v>
      </c>
      <c r="D423" s="4" t="s">
        <v>1634</v>
      </c>
      <c r="E423" s="4" t="s">
        <v>189</v>
      </c>
      <c r="F423" s="5">
        <v>60</v>
      </c>
      <c r="G423" s="6">
        <v>156.85</v>
      </c>
      <c r="H423" s="12">
        <f>G423*0.14</f>
        <v>21.959</v>
      </c>
      <c r="I423" s="13">
        <f>G423*0.22</f>
        <v>34.506999999999998</v>
      </c>
      <c r="J423" s="13">
        <f t="shared" si="58"/>
        <v>213.316</v>
      </c>
      <c r="K423" s="13">
        <f t="shared" si="59"/>
        <v>234.64760000000001</v>
      </c>
      <c r="L423" s="7"/>
      <c r="M423" s="4" t="s">
        <v>1489</v>
      </c>
      <c r="N423" s="7" t="s">
        <v>1950</v>
      </c>
      <c r="O423" s="8" t="s">
        <v>1952</v>
      </c>
      <c r="P423" s="10">
        <v>46154</v>
      </c>
    </row>
    <row r="424" spans="1:16" ht="195" x14ac:dyDescent="0.2">
      <c r="A424" s="3" t="s">
        <v>49</v>
      </c>
      <c r="B424" s="4" t="s">
        <v>886</v>
      </c>
      <c r="C424" s="4" t="s">
        <v>889</v>
      </c>
      <c r="D424" s="4" t="s">
        <v>1638</v>
      </c>
      <c r="E424" s="4" t="s">
        <v>189</v>
      </c>
      <c r="F424" s="5">
        <v>80</v>
      </c>
      <c r="G424" s="6">
        <v>206.52</v>
      </c>
      <c r="H424" s="12">
        <f>G424*0.14</f>
        <v>28.912800000000004</v>
      </c>
      <c r="I424" s="13">
        <f>G424*0.22</f>
        <v>45.434400000000004</v>
      </c>
      <c r="J424" s="13">
        <f t="shared" si="58"/>
        <v>280.86720000000003</v>
      </c>
      <c r="K424" s="13">
        <f t="shared" si="59"/>
        <v>308.95392000000004</v>
      </c>
      <c r="L424" s="7"/>
      <c r="M424" s="4" t="s">
        <v>1489</v>
      </c>
      <c r="N424" s="7" t="s">
        <v>1895</v>
      </c>
      <c r="O424" s="8" t="s">
        <v>1898</v>
      </c>
      <c r="P424" s="10">
        <v>46150</v>
      </c>
    </row>
    <row r="425" spans="1:16" ht="195" x14ac:dyDescent="0.2">
      <c r="A425" s="3" t="s">
        <v>49</v>
      </c>
      <c r="B425" s="4" t="s">
        <v>886</v>
      </c>
      <c r="C425" s="4" t="s">
        <v>889</v>
      </c>
      <c r="D425" s="4" t="s">
        <v>1634</v>
      </c>
      <c r="E425" s="4" t="s">
        <v>189</v>
      </c>
      <c r="F425" s="5">
        <v>80</v>
      </c>
      <c r="G425" s="6">
        <v>206.52</v>
      </c>
      <c r="H425" s="12">
        <f>G425*0.14</f>
        <v>28.912800000000004</v>
      </c>
      <c r="I425" s="13">
        <f>G425*0.22</f>
        <v>45.434400000000004</v>
      </c>
      <c r="J425" s="13">
        <f t="shared" si="58"/>
        <v>280.86720000000003</v>
      </c>
      <c r="K425" s="13">
        <f t="shared" si="59"/>
        <v>308.95392000000004</v>
      </c>
      <c r="L425" s="7"/>
      <c r="M425" s="4" t="s">
        <v>1489</v>
      </c>
      <c r="N425" s="7" t="s">
        <v>1950</v>
      </c>
      <c r="O425" s="8" t="s">
        <v>1953</v>
      </c>
      <c r="P425" s="10">
        <v>46154</v>
      </c>
    </row>
    <row r="426" spans="1:16" ht="165" x14ac:dyDescent="0.2">
      <c r="A426" s="3" t="s">
        <v>49</v>
      </c>
      <c r="B426" s="4" t="s">
        <v>886</v>
      </c>
      <c r="C426" s="4" t="s">
        <v>890</v>
      </c>
      <c r="D426" s="4" t="s">
        <v>1634</v>
      </c>
      <c r="E426" s="4" t="s">
        <v>189</v>
      </c>
      <c r="F426" s="5">
        <v>20</v>
      </c>
      <c r="G426" s="6">
        <v>52.93</v>
      </c>
      <c r="H426" s="12">
        <f>G426*0.17</f>
        <v>8.9981000000000009</v>
      </c>
      <c r="I426" s="13">
        <f>G426*0.3</f>
        <v>15.879</v>
      </c>
      <c r="J426" s="13">
        <f t="shared" si="58"/>
        <v>77.807100000000005</v>
      </c>
      <c r="K426" s="13">
        <f t="shared" si="59"/>
        <v>85.587810000000019</v>
      </c>
      <c r="L426" s="7"/>
      <c r="M426" s="4" t="s">
        <v>1489</v>
      </c>
      <c r="N426" s="7" t="s">
        <v>1950</v>
      </c>
      <c r="O426" s="8" t="s">
        <v>1954</v>
      </c>
      <c r="P426" s="10">
        <v>46154</v>
      </c>
    </row>
    <row r="427" spans="1:16" ht="165" x14ac:dyDescent="0.2">
      <c r="A427" s="3" t="s">
        <v>49</v>
      </c>
      <c r="B427" s="4" t="s">
        <v>886</v>
      </c>
      <c r="C427" s="4" t="s">
        <v>891</v>
      </c>
      <c r="D427" s="4" t="s">
        <v>1634</v>
      </c>
      <c r="E427" s="4" t="s">
        <v>189</v>
      </c>
      <c r="F427" s="5">
        <v>60</v>
      </c>
      <c r="G427" s="6">
        <v>156.85</v>
      </c>
      <c r="H427" s="12">
        <f>G427*0.14</f>
        <v>21.959</v>
      </c>
      <c r="I427" s="13">
        <f>G427*0.22</f>
        <v>34.506999999999998</v>
      </c>
      <c r="J427" s="13">
        <f t="shared" si="58"/>
        <v>213.316</v>
      </c>
      <c r="K427" s="13">
        <f t="shared" si="59"/>
        <v>234.64760000000001</v>
      </c>
      <c r="L427" s="7"/>
      <c r="M427" s="4" t="s">
        <v>1489</v>
      </c>
      <c r="N427" s="7" t="s">
        <v>1950</v>
      </c>
      <c r="O427" s="8" t="s">
        <v>1955</v>
      </c>
      <c r="P427" s="10">
        <v>46154</v>
      </c>
    </row>
    <row r="428" spans="1:16" ht="165" x14ac:dyDescent="0.2">
      <c r="A428" s="3" t="s">
        <v>49</v>
      </c>
      <c r="B428" s="4" t="s">
        <v>886</v>
      </c>
      <c r="C428" s="4" t="s">
        <v>892</v>
      </c>
      <c r="D428" s="4" t="s">
        <v>1634</v>
      </c>
      <c r="E428" s="4" t="s">
        <v>189</v>
      </c>
      <c r="F428" s="5">
        <v>80</v>
      </c>
      <c r="G428" s="6">
        <v>206.52</v>
      </c>
      <c r="H428" s="12">
        <f>G428*0.14</f>
        <v>28.912800000000004</v>
      </c>
      <c r="I428" s="13">
        <f>G428*0.22</f>
        <v>45.434400000000004</v>
      </c>
      <c r="J428" s="13">
        <f t="shared" si="58"/>
        <v>280.86720000000003</v>
      </c>
      <c r="K428" s="13">
        <f t="shared" si="59"/>
        <v>308.95392000000004</v>
      </c>
      <c r="L428" s="7"/>
      <c r="M428" s="4" t="s">
        <v>1489</v>
      </c>
      <c r="N428" s="7" t="s">
        <v>1950</v>
      </c>
      <c r="O428" s="8" t="s">
        <v>1956</v>
      </c>
      <c r="P428" s="10">
        <v>46154</v>
      </c>
    </row>
    <row r="429" spans="1:16" ht="285" x14ac:dyDescent="0.2">
      <c r="A429" s="3" t="s">
        <v>75</v>
      </c>
      <c r="B429" s="4" t="s">
        <v>75</v>
      </c>
      <c r="C429" s="4" t="s">
        <v>737</v>
      </c>
      <c r="D429" s="4" t="s">
        <v>1975</v>
      </c>
      <c r="E429" s="4" t="s">
        <v>172</v>
      </c>
      <c r="F429" s="5">
        <v>1</v>
      </c>
      <c r="G429" s="6">
        <v>40.090000000000003</v>
      </c>
      <c r="H429" s="12">
        <f>G429*0.17</f>
        <v>6.8153000000000015</v>
      </c>
      <c r="I429" s="13">
        <f>G429*0.3</f>
        <v>12.027000000000001</v>
      </c>
      <c r="J429" s="13">
        <f t="shared" si="58"/>
        <v>58.932300000000005</v>
      </c>
      <c r="K429" s="13">
        <f t="shared" si="59"/>
        <v>64.825530000000015</v>
      </c>
      <c r="L429" s="7"/>
      <c r="M429" s="4" t="s">
        <v>1490</v>
      </c>
      <c r="N429" s="7" t="s">
        <v>2009</v>
      </c>
      <c r="O429" s="8" t="s">
        <v>2011</v>
      </c>
      <c r="P429" s="10">
        <v>46155</v>
      </c>
    </row>
    <row r="430" spans="1:16" ht="285" x14ac:dyDescent="0.2">
      <c r="A430" s="3" t="s">
        <v>75</v>
      </c>
      <c r="B430" s="4" t="s">
        <v>75</v>
      </c>
      <c r="C430" s="4" t="s">
        <v>738</v>
      </c>
      <c r="D430" s="4" t="s">
        <v>1975</v>
      </c>
      <c r="E430" s="4" t="s">
        <v>172</v>
      </c>
      <c r="F430" s="5">
        <v>1</v>
      </c>
      <c r="G430" s="6">
        <v>25.77</v>
      </c>
      <c r="H430" s="12">
        <f>G430*0.17</f>
        <v>4.3809000000000005</v>
      </c>
      <c r="I430" s="13">
        <f>G430*0.3</f>
        <v>7.7309999999999999</v>
      </c>
      <c r="J430" s="13">
        <f t="shared" si="58"/>
        <v>37.881900000000002</v>
      </c>
      <c r="K430" s="13">
        <f t="shared" si="59"/>
        <v>41.670090000000002</v>
      </c>
      <c r="L430" s="7"/>
      <c r="M430" s="4" t="s">
        <v>1490</v>
      </c>
      <c r="N430" s="7" t="s">
        <v>2009</v>
      </c>
      <c r="O430" s="8" t="s">
        <v>2010</v>
      </c>
      <c r="P430" s="10">
        <v>46155</v>
      </c>
    </row>
    <row r="431" spans="1:16" ht="135" x14ac:dyDescent="0.2">
      <c r="A431" s="3" t="s">
        <v>75</v>
      </c>
      <c r="B431" s="4" t="s">
        <v>866</v>
      </c>
      <c r="C431" s="4" t="s">
        <v>319</v>
      </c>
      <c r="D431" s="4" t="s">
        <v>1356</v>
      </c>
      <c r="E431" s="4" t="s">
        <v>172</v>
      </c>
      <c r="F431" s="5">
        <v>10</v>
      </c>
      <c r="G431" s="6">
        <v>36.090000000000003</v>
      </c>
      <c r="H431" s="12">
        <f>G431*0.17</f>
        <v>6.1353000000000009</v>
      </c>
      <c r="I431" s="13">
        <f>G431*0.3</f>
        <v>10.827</v>
      </c>
      <c r="J431" s="13">
        <f t="shared" si="58"/>
        <v>53.052300000000002</v>
      </c>
      <c r="K431" s="13">
        <f t="shared" si="59"/>
        <v>58.357530000000004</v>
      </c>
      <c r="L431" s="7"/>
      <c r="M431" s="4" t="s">
        <v>1741</v>
      </c>
      <c r="N431" s="7" t="s">
        <v>1742</v>
      </c>
      <c r="O431" s="8" t="s">
        <v>868</v>
      </c>
      <c r="P431" s="10">
        <v>46148</v>
      </c>
    </row>
    <row r="432" spans="1:16" ht="135" x14ac:dyDescent="0.2">
      <c r="A432" s="3" t="s">
        <v>75</v>
      </c>
      <c r="B432" s="4" t="s">
        <v>866</v>
      </c>
      <c r="C432" s="4" t="s">
        <v>318</v>
      </c>
      <c r="D432" s="4" t="s">
        <v>1356</v>
      </c>
      <c r="E432" s="4" t="s">
        <v>172</v>
      </c>
      <c r="F432" s="5">
        <v>10</v>
      </c>
      <c r="G432" s="6">
        <v>46.48</v>
      </c>
      <c r="H432" s="12">
        <f>G432*0.17</f>
        <v>7.9016000000000002</v>
      </c>
      <c r="I432" s="13">
        <f>G432*0.3</f>
        <v>13.943999999999999</v>
      </c>
      <c r="J432" s="13">
        <f t="shared" si="58"/>
        <v>68.325599999999994</v>
      </c>
      <c r="K432" s="13">
        <f t="shared" si="59"/>
        <v>75.158159999999995</v>
      </c>
      <c r="L432" s="7"/>
      <c r="M432" s="4" t="s">
        <v>1741</v>
      </c>
      <c r="N432" s="7" t="s">
        <v>1742</v>
      </c>
      <c r="O432" s="8" t="s">
        <v>867</v>
      </c>
      <c r="P432" s="10">
        <v>46148</v>
      </c>
    </row>
    <row r="433" spans="1:16" ht="135" x14ac:dyDescent="0.2">
      <c r="A433" s="3" t="s">
        <v>75</v>
      </c>
      <c r="B433" s="4" t="s">
        <v>882</v>
      </c>
      <c r="C433" s="4" t="s">
        <v>2000</v>
      </c>
      <c r="D433" s="4" t="s">
        <v>353</v>
      </c>
      <c r="E433" s="4" t="s">
        <v>172</v>
      </c>
      <c r="F433" s="5">
        <v>10</v>
      </c>
      <c r="G433" s="6">
        <v>618.92999999999995</v>
      </c>
      <c r="H433" s="12">
        <f>G433*0.1</f>
        <v>61.893000000000001</v>
      </c>
      <c r="I433" s="13">
        <f>G433*0.15</f>
        <v>92.839499999999987</v>
      </c>
      <c r="J433" s="13">
        <f t="shared" si="58"/>
        <v>773.66249999999991</v>
      </c>
      <c r="K433" s="13">
        <f t="shared" si="59"/>
        <v>851.02874999999995</v>
      </c>
      <c r="L433" s="7"/>
      <c r="M433" s="4" t="s">
        <v>1997</v>
      </c>
      <c r="N433" s="7" t="s">
        <v>1998</v>
      </c>
      <c r="O433" s="8" t="s">
        <v>2001</v>
      </c>
      <c r="P433" s="10">
        <v>46155</v>
      </c>
    </row>
    <row r="434" spans="1:16" ht="120" x14ac:dyDescent="0.2">
      <c r="A434" s="3" t="s">
        <v>75</v>
      </c>
      <c r="B434" s="4" t="s">
        <v>882</v>
      </c>
      <c r="C434" s="4" t="s">
        <v>1996</v>
      </c>
      <c r="D434" s="4" t="s">
        <v>353</v>
      </c>
      <c r="E434" s="4" t="s">
        <v>172</v>
      </c>
      <c r="F434" s="5">
        <v>10</v>
      </c>
      <c r="G434" s="6">
        <v>309.45999999999998</v>
      </c>
      <c r="H434" s="12">
        <f>G434*0.14</f>
        <v>43.324400000000004</v>
      </c>
      <c r="I434" s="13">
        <f>G434*0.22</f>
        <v>68.081199999999995</v>
      </c>
      <c r="J434" s="13">
        <f t="shared" si="58"/>
        <v>420.86559999999997</v>
      </c>
      <c r="K434" s="13">
        <f t="shared" si="59"/>
        <v>462.95215999999999</v>
      </c>
      <c r="L434" s="7"/>
      <c r="M434" s="4" t="s">
        <v>1997</v>
      </c>
      <c r="N434" s="7" t="s">
        <v>1998</v>
      </c>
      <c r="O434" s="8" t="s">
        <v>1999</v>
      </c>
      <c r="P434" s="10">
        <v>46155</v>
      </c>
    </row>
    <row r="435" spans="1:16" ht="409.5" x14ac:dyDescent="0.2">
      <c r="A435" s="3" t="s">
        <v>75</v>
      </c>
      <c r="B435" s="4" t="s">
        <v>739</v>
      </c>
      <c r="C435" s="4" t="s">
        <v>1079</v>
      </c>
      <c r="D435" s="4" t="s">
        <v>460</v>
      </c>
      <c r="E435" s="4" t="s">
        <v>172</v>
      </c>
      <c r="F435" s="5">
        <v>1</v>
      </c>
      <c r="G435" s="6">
        <v>61.7</v>
      </c>
      <c r="H435" s="12">
        <f>G435*0.17</f>
        <v>10.489000000000001</v>
      </c>
      <c r="I435" s="13">
        <f>G435*0.3</f>
        <v>18.510000000000002</v>
      </c>
      <c r="J435" s="13">
        <f t="shared" si="58"/>
        <v>90.699000000000012</v>
      </c>
      <c r="K435" s="13">
        <f t="shared" si="59"/>
        <v>99.768900000000016</v>
      </c>
      <c r="L435" s="7"/>
      <c r="M435" s="4" t="s">
        <v>1080</v>
      </c>
      <c r="N435" s="7" t="s">
        <v>1783</v>
      </c>
      <c r="O435" s="8" t="s">
        <v>1081</v>
      </c>
      <c r="P435" s="10">
        <v>46149</v>
      </c>
    </row>
    <row r="436" spans="1:16" ht="150" x14ac:dyDescent="0.2">
      <c r="A436" s="3" t="s">
        <v>50</v>
      </c>
      <c r="B436" s="4" t="s">
        <v>50</v>
      </c>
      <c r="C436" s="4" t="s">
        <v>825</v>
      </c>
      <c r="D436" s="4" t="s">
        <v>1356</v>
      </c>
      <c r="E436" s="4" t="s">
        <v>332</v>
      </c>
      <c r="F436" s="5">
        <v>10</v>
      </c>
      <c r="G436" s="6">
        <v>78.540000000000006</v>
      </c>
      <c r="H436" s="12">
        <f>G436*0.17</f>
        <v>13.351800000000003</v>
      </c>
      <c r="I436" s="13">
        <f>G436*0.3</f>
        <v>23.562000000000001</v>
      </c>
      <c r="J436" s="13">
        <f t="shared" si="58"/>
        <v>115.4538</v>
      </c>
      <c r="K436" s="13">
        <f t="shared" si="59"/>
        <v>126.99918000000001</v>
      </c>
      <c r="L436" s="7"/>
      <c r="M436" s="4" t="s">
        <v>1461</v>
      </c>
      <c r="N436" s="7" t="s">
        <v>1932</v>
      </c>
      <c r="O436" s="8" t="s">
        <v>974</v>
      </c>
      <c r="P436" s="10">
        <v>46154</v>
      </c>
    </row>
    <row r="437" spans="1:16" ht="135" x14ac:dyDescent="0.2">
      <c r="A437" s="3" t="s">
        <v>50</v>
      </c>
      <c r="B437" s="4" t="s">
        <v>50</v>
      </c>
      <c r="C437" s="4" t="s">
        <v>548</v>
      </c>
      <c r="D437" s="4" t="s">
        <v>1356</v>
      </c>
      <c r="E437" s="4" t="s">
        <v>332</v>
      </c>
      <c r="F437" s="5">
        <v>10</v>
      </c>
      <c r="G437" s="6">
        <v>78.540000000000006</v>
      </c>
      <c r="H437" s="12">
        <f>G437*0.17</f>
        <v>13.351800000000003</v>
      </c>
      <c r="I437" s="13">
        <f>G437*0.3</f>
        <v>23.562000000000001</v>
      </c>
      <c r="J437" s="13">
        <f t="shared" si="58"/>
        <v>115.4538</v>
      </c>
      <c r="K437" s="13">
        <f t="shared" si="59"/>
        <v>126.99918000000001</v>
      </c>
      <c r="L437" s="7"/>
      <c r="M437" s="4" t="s">
        <v>1461</v>
      </c>
      <c r="N437" s="7" t="s">
        <v>1932</v>
      </c>
      <c r="O437" s="8" t="s">
        <v>973</v>
      </c>
      <c r="P437" s="10">
        <v>46154</v>
      </c>
    </row>
    <row r="438" spans="1:16" ht="150" x14ac:dyDescent="0.2">
      <c r="A438" s="3" t="s">
        <v>51</v>
      </c>
      <c r="B438" s="4" t="s">
        <v>1104</v>
      </c>
      <c r="C438" s="4" t="s">
        <v>467</v>
      </c>
      <c r="D438" s="4" t="s">
        <v>354</v>
      </c>
      <c r="E438" s="4" t="s">
        <v>217</v>
      </c>
      <c r="F438" s="5">
        <v>30</v>
      </c>
      <c r="G438" s="6">
        <v>313.14999999999998</v>
      </c>
      <c r="H438" s="12">
        <f>G438*0.14</f>
        <v>43.841000000000001</v>
      </c>
      <c r="I438" s="13">
        <f>G438*0.22</f>
        <v>68.893000000000001</v>
      </c>
      <c r="J438" s="13">
        <f t="shared" si="58"/>
        <v>425.88400000000001</v>
      </c>
      <c r="K438" s="13">
        <f t="shared" si="59"/>
        <v>468.47240000000005</v>
      </c>
      <c r="L438" s="7"/>
      <c r="M438" s="4" t="s">
        <v>1105</v>
      </c>
      <c r="N438" s="7" t="s">
        <v>2019</v>
      </c>
      <c r="O438" s="8" t="s">
        <v>1107</v>
      </c>
      <c r="P438" s="10">
        <v>46156</v>
      </c>
    </row>
    <row r="439" spans="1:16" ht="150" x14ac:dyDescent="0.2">
      <c r="A439" s="3" t="s">
        <v>51</v>
      </c>
      <c r="B439" s="4" t="s">
        <v>1104</v>
      </c>
      <c r="C439" s="4" t="s">
        <v>469</v>
      </c>
      <c r="D439" s="4" t="s">
        <v>354</v>
      </c>
      <c r="E439" s="4" t="s">
        <v>217</v>
      </c>
      <c r="F439" s="5">
        <v>30</v>
      </c>
      <c r="G439" s="6">
        <v>313.14999999999998</v>
      </c>
      <c r="H439" s="12">
        <f>G439*0.14</f>
        <v>43.841000000000001</v>
      </c>
      <c r="I439" s="13">
        <f>G439*0.22</f>
        <v>68.893000000000001</v>
      </c>
      <c r="J439" s="13">
        <f t="shared" si="58"/>
        <v>425.88400000000001</v>
      </c>
      <c r="K439" s="13">
        <f t="shared" si="59"/>
        <v>468.47240000000005</v>
      </c>
      <c r="L439" s="7"/>
      <c r="M439" s="4" t="s">
        <v>1105</v>
      </c>
      <c r="N439" s="7" t="s">
        <v>2019</v>
      </c>
      <c r="O439" s="8" t="s">
        <v>1106</v>
      </c>
      <c r="P439" s="10">
        <v>46156</v>
      </c>
    </row>
    <row r="440" spans="1:16" ht="165" x14ac:dyDescent="0.2">
      <c r="A440" s="3" t="s">
        <v>155</v>
      </c>
      <c r="B440" s="4" t="s">
        <v>1224</v>
      </c>
      <c r="C440" s="4" t="s">
        <v>1225</v>
      </c>
      <c r="D440" s="4" t="s">
        <v>349</v>
      </c>
      <c r="E440" s="4" t="s">
        <v>280</v>
      </c>
      <c r="F440" s="5">
        <v>30</v>
      </c>
      <c r="G440" s="6">
        <v>413.12</v>
      </c>
      <c r="H440" s="12">
        <f>G440*0.14</f>
        <v>57.836800000000004</v>
      </c>
      <c r="I440" s="13">
        <f>G440*0.22</f>
        <v>90.886399999999995</v>
      </c>
      <c r="J440" s="13">
        <f t="shared" si="58"/>
        <v>561.84320000000002</v>
      </c>
      <c r="K440" s="13">
        <f t="shared" si="59"/>
        <v>618.0275200000001</v>
      </c>
      <c r="L440" s="7"/>
      <c r="M440" s="4" t="s">
        <v>1226</v>
      </c>
      <c r="N440" s="7" t="s">
        <v>1739</v>
      </c>
      <c r="O440" s="8" t="s">
        <v>1227</v>
      </c>
      <c r="P440" s="10">
        <v>46157</v>
      </c>
    </row>
    <row r="441" spans="1:16" ht="165" x14ac:dyDescent="0.2">
      <c r="A441" s="3" t="s">
        <v>155</v>
      </c>
      <c r="B441" s="4" t="s">
        <v>1224</v>
      </c>
      <c r="C441" s="4" t="s">
        <v>1225</v>
      </c>
      <c r="D441" s="4" t="s">
        <v>1228</v>
      </c>
      <c r="E441" s="4" t="s">
        <v>280</v>
      </c>
      <c r="F441" s="5">
        <v>30</v>
      </c>
      <c r="G441" s="6">
        <v>413.12</v>
      </c>
      <c r="H441" s="12">
        <f>G441*0.14</f>
        <v>57.836800000000004</v>
      </c>
      <c r="I441" s="13">
        <f>G441*0.22</f>
        <v>90.886399999999995</v>
      </c>
      <c r="J441" s="13">
        <f t="shared" si="58"/>
        <v>561.84320000000002</v>
      </c>
      <c r="K441" s="13">
        <f t="shared" si="59"/>
        <v>618.0275200000001</v>
      </c>
      <c r="L441" s="7"/>
      <c r="M441" s="4" t="s">
        <v>1226</v>
      </c>
      <c r="N441" s="7" t="s">
        <v>1739</v>
      </c>
      <c r="O441" s="8" t="s">
        <v>1229</v>
      </c>
      <c r="P441" s="10">
        <v>46157</v>
      </c>
    </row>
    <row r="442" spans="1:16" ht="105" x14ac:dyDescent="0.2">
      <c r="A442" s="3" t="s">
        <v>52</v>
      </c>
      <c r="B442" s="4" t="s">
        <v>52</v>
      </c>
      <c r="C442" s="4" t="s">
        <v>382</v>
      </c>
      <c r="D442" s="4" t="s">
        <v>1356</v>
      </c>
      <c r="E442" s="4" t="s">
        <v>300</v>
      </c>
      <c r="F442" s="5">
        <v>10</v>
      </c>
      <c r="G442" s="6">
        <v>60</v>
      </c>
      <c r="H442" s="12">
        <f>G442*0.17</f>
        <v>10.200000000000001</v>
      </c>
      <c r="I442" s="13">
        <f>G442*0.3</f>
        <v>18</v>
      </c>
      <c r="J442" s="13">
        <f t="shared" si="58"/>
        <v>88.2</v>
      </c>
      <c r="K442" s="13">
        <f t="shared" si="59"/>
        <v>97.02000000000001</v>
      </c>
      <c r="L442" s="7"/>
      <c r="M442" s="4" t="s">
        <v>1538</v>
      </c>
      <c r="N442" s="7" t="s">
        <v>1965</v>
      </c>
      <c r="O442" s="8" t="s">
        <v>303</v>
      </c>
      <c r="P442" s="10">
        <v>46155</v>
      </c>
    </row>
    <row r="443" spans="1:16" ht="105" x14ac:dyDescent="0.2">
      <c r="A443" s="3" t="s">
        <v>52</v>
      </c>
      <c r="B443" s="4" t="s">
        <v>52</v>
      </c>
      <c r="C443" s="4" t="s">
        <v>378</v>
      </c>
      <c r="D443" s="4" t="s">
        <v>1356</v>
      </c>
      <c r="E443" s="4" t="s">
        <v>300</v>
      </c>
      <c r="F443" s="5">
        <v>10</v>
      </c>
      <c r="G443" s="6">
        <v>60</v>
      </c>
      <c r="H443" s="12">
        <f>G443*0.17</f>
        <v>10.200000000000001</v>
      </c>
      <c r="I443" s="13">
        <f>G443*0.3</f>
        <v>18</v>
      </c>
      <c r="J443" s="13">
        <f t="shared" si="58"/>
        <v>88.2</v>
      </c>
      <c r="K443" s="13">
        <f t="shared" si="59"/>
        <v>97.02000000000001</v>
      </c>
      <c r="L443" s="7"/>
      <c r="M443" s="4" t="s">
        <v>1538</v>
      </c>
      <c r="N443" s="7" t="s">
        <v>1965</v>
      </c>
      <c r="O443" s="8" t="s">
        <v>677</v>
      </c>
      <c r="P443" s="10">
        <v>46155</v>
      </c>
    </row>
    <row r="444" spans="1:16" ht="240" x14ac:dyDescent="0.2">
      <c r="A444" s="3" t="s">
        <v>52</v>
      </c>
      <c r="B444" s="4" t="s">
        <v>52</v>
      </c>
      <c r="C444" s="4" t="s">
        <v>1150</v>
      </c>
      <c r="D444" s="4" t="s">
        <v>402</v>
      </c>
      <c r="E444" s="4" t="s">
        <v>300</v>
      </c>
      <c r="F444" s="5">
        <v>10</v>
      </c>
      <c r="G444" s="6">
        <v>60</v>
      </c>
      <c r="H444" s="12">
        <f>G444*0.17</f>
        <v>10.200000000000001</v>
      </c>
      <c r="I444" s="13">
        <f>G444*0.3</f>
        <v>18</v>
      </c>
      <c r="J444" s="13">
        <f t="shared" si="58"/>
        <v>88.2</v>
      </c>
      <c r="K444" s="13">
        <f t="shared" si="59"/>
        <v>97.02000000000001</v>
      </c>
      <c r="L444" s="7"/>
      <c r="M444" s="4" t="s">
        <v>1136</v>
      </c>
      <c r="N444" s="7" t="s">
        <v>1965</v>
      </c>
      <c r="O444" s="8" t="s">
        <v>1122</v>
      </c>
      <c r="P444" s="10">
        <v>46155</v>
      </c>
    </row>
    <row r="445" spans="1:16" ht="240" x14ac:dyDescent="0.2">
      <c r="A445" s="3" t="s">
        <v>52</v>
      </c>
      <c r="B445" s="4" t="s">
        <v>52</v>
      </c>
      <c r="C445" s="4" t="s">
        <v>1128</v>
      </c>
      <c r="D445" s="4" t="s">
        <v>402</v>
      </c>
      <c r="E445" s="4" t="s">
        <v>300</v>
      </c>
      <c r="F445" s="5">
        <v>100</v>
      </c>
      <c r="G445" s="6">
        <v>600</v>
      </c>
      <c r="H445" s="12">
        <f>G445*0.1</f>
        <v>60</v>
      </c>
      <c r="I445" s="13">
        <f>G445*0.15</f>
        <v>90</v>
      </c>
      <c r="J445" s="13">
        <f t="shared" si="58"/>
        <v>750</v>
      </c>
      <c r="K445" s="13">
        <f t="shared" si="59"/>
        <v>825.00000000000011</v>
      </c>
      <c r="L445" s="7"/>
      <c r="M445" s="4" t="s">
        <v>1136</v>
      </c>
      <c r="N445" s="7" t="s">
        <v>1965</v>
      </c>
      <c r="O445" s="8" t="s">
        <v>1129</v>
      </c>
      <c r="P445" s="10">
        <v>46155</v>
      </c>
    </row>
    <row r="446" spans="1:16" ht="240" x14ac:dyDescent="0.2">
      <c r="A446" s="3" t="s">
        <v>52</v>
      </c>
      <c r="B446" s="4" t="s">
        <v>52</v>
      </c>
      <c r="C446" s="4" t="s">
        <v>998</v>
      </c>
      <c r="D446" s="4" t="s">
        <v>402</v>
      </c>
      <c r="E446" s="4" t="s">
        <v>300</v>
      </c>
      <c r="F446" s="5">
        <v>20</v>
      </c>
      <c r="G446" s="6">
        <v>120</v>
      </c>
      <c r="H446" s="12">
        <f>G446*0.14</f>
        <v>16.8</v>
      </c>
      <c r="I446" s="13">
        <f>G446*0.22</f>
        <v>26.4</v>
      </c>
      <c r="J446" s="13">
        <f t="shared" si="58"/>
        <v>163.20000000000002</v>
      </c>
      <c r="K446" s="13">
        <f t="shared" si="59"/>
        <v>179.52000000000004</v>
      </c>
      <c r="L446" s="7"/>
      <c r="M446" s="4" t="s">
        <v>1136</v>
      </c>
      <c r="N446" s="7" t="s">
        <v>1965</v>
      </c>
      <c r="O446" s="8" t="s">
        <v>999</v>
      </c>
      <c r="P446" s="10">
        <v>46155</v>
      </c>
    </row>
    <row r="447" spans="1:16" ht="240" x14ac:dyDescent="0.2">
      <c r="A447" s="3" t="s">
        <v>52</v>
      </c>
      <c r="B447" s="4" t="s">
        <v>52</v>
      </c>
      <c r="C447" s="4" t="s">
        <v>1000</v>
      </c>
      <c r="D447" s="4" t="s">
        <v>402</v>
      </c>
      <c r="E447" s="4" t="s">
        <v>300</v>
      </c>
      <c r="F447" s="5">
        <v>50</v>
      </c>
      <c r="G447" s="6">
        <v>300</v>
      </c>
      <c r="H447" s="12">
        <f>G447*0.14</f>
        <v>42.000000000000007</v>
      </c>
      <c r="I447" s="13">
        <f>G447*0.22</f>
        <v>66</v>
      </c>
      <c r="J447" s="13">
        <f t="shared" si="58"/>
        <v>408</v>
      </c>
      <c r="K447" s="13">
        <f t="shared" si="59"/>
        <v>448.8</v>
      </c>
      <c r="L447" s="7"/>
      <c r="M447" s="4" t="s">
        <v>1136</v>
      </c>
      <c r="N447" s="7" t="s">
        <v>1965</v>
      </c>
      <c r="O447" s="8" t="s">
        <v>1001</v>
      </c>
      <c r="P447" s="10">
        <v>46155</v>
      </c>
    </row>
    <row r="448" spans="1:16" ht="240" x14ac:dyDescent="0.2">
      <c r="A448" s="3" t="s">
        <v>52</v>
      </c>
      <c r="B448" s="4" t="s">
        <v>52</v>
      </c>
      <c r="C448" s="4" t="s">
        <v>1118</v>
      </c>
      <c r="D448" s="4" t="s">
        <v>402</v>
      </c>
      <c r="E448" s="4" t="s">
        <v>300</v>
      </c>
      <c r="F448" s="5">
        <v>3</v>
      </c>
      <c r="G448" s="6">
        <v>18</v>
      </c>
      <c r="H448" s="12">
        <f>G448*0.17</f>
        <v>3.06</v>
      </c>
      <c r="I448" s="13">
        <f>G448*0.3</f>
        <v>5.3999999999999995</v>
      </c>
      <c r="J448" s="13">
        <f t="shared" si="58"/>
        <v>26.459999999999997</v>
      </c>
      <c r="K448" s="13">
        <f t="shared" si="59"/>
        <v>29.105999999999998</v>
      </c>
      <c r="L448" s="7"/>
      <c r="M448" s="4" t="s">
        <v>1136</v>
      </c>
      <c r="N448" s="7" t="s">
        <v>1965</v>
      </c>
      <c r="O448" s="8" t="s">
        <v>1119</v>
      </c>
      <c r="P448" s="10">
        <v>46155</v>
      </c>
    </row>
    <row r="449" spans="1:16" ht="240" x14ac:dyDescent="0.2">
      <c r="A449" s="3" t="s">
        <v>52</v>
      </c>
      <c r="B449" s="4" t="s">
        <v>52</v>
      </c>
      <c r="C449" s="4" t="s">
        <v>1120</v>
      </c>
      <c r="D449" s="4" t="s">
        <v>402</v>
      </c>
      <c r="E449" s="4" t="s">
        <v>300</v>
      </c>
      <c r="F449" s="5">
        <v>5</v>
      </c>
      <c r="G449" s="6">
        <v>30</v>
      </c>
      <c r="H449" s="12">
        <f>G449*0.17</f>
        <v>5.1000000000000005</v>
      </c>
      <c r="I449" s="13">
        <f>G449*0.3</f>
        <v>9</v>
      </c>
      <c r="J449" s="13">
        <f t="shared" si="58"/>
        <v>44.1</v>
      </c>
      <c r="K449" s="13">
        <f t="shared" si="59"/>
        <v>48.510000000000005</v>
      </c>
      <c r="L449" s="7"/>
      <c r="M449" s="4" t="s">
        <v>1136</v>
      </c>
      <c r="N449" s="7" t="s">
        <v>1965</v>
      </c>
      <c r="O449" s="8" t="s">
        <v>1121</v>
      </c>
      <c r="P449" s="10">
        <v>46155</v>
      </c>
    </row>
    <row r="450" spans="1:16" ht="240" x14ac:dyDescent="0.2">
      <c r="A450" s="3" t="s">
        <v>52</v>
      </c>
      <c r="B450" s="4" t="s">
        <v>52</v>
      </c>
      <c r="C450" s="4" t="s">
        <v>1126</v>
      </c>
      <c r="D450" s="4" t="s">
        <v>402</v>
      </c>
      <c r="E450" s="4" t="s">
        <v>300</v>
      </c>
      <c r="F450" s="5">
        <v>50</v>
      </c>
      <c r="G450" s="6">
        <v>300</v>
      </c>
      <c r="H450" s="12">
        <f>G450*0.14</f>
        <v>42.000000000000007</v>
      </c>
      <c r="I450" s="13">
        <f>G450*0.22</f>
        <v>66</v>
      </c>
      <c r="J450" s="13">
        <f t="shared" si="58"/>
        <v>408</v>
      </c>
      <c r="K450" s="13">
        <f t="shared" si="59"/>
        <v>448.8</v>
      </c>
      <c r="L450" s="7"/>
      <c r="M450" s="4" t="s">
        <v>1136</v>
      </c>
      <c r="N450" s="7" t="s">
        <v>1965</v>
      </c>
      <c r="O450" s="8" t="s">
        <v>1127</v>
      </c>
      <c r="P450" s="10">
        <v>46155</v>
      </c>
    </row>
    <row r="451" spans="1:16" ht="240" x14ac:dyDescent="0.2">
      <c r="A451" s="3" t="s">
        <v>52</v>
      </c>
      <c r="B451" s="4" t="s">
        <v>52</v>
      </c>
      <c r="C451" s="4" t="s">
        <v>541</v>
      </c>
      <c r="D451" s="4" t="s">
        <v>402</v>
      </c>
      <c r="E451" s="4" t="s">
        <v>300</v>
      </c>
      <c r="F451" s="5">
        <v>10</v>
      </c>
      <c r="G451" s="6">
        <v>60</v>
      </c>
      <c r="H451" s="12">
        <f>G451*0.17</f>
        <v>10.200000000000001</v>
      </c>
      <c r="I451" s="13">
        <f>G451*0.3</f>
        <v>18</v>
      </c>
      <c r="J451" s="13">
        <f t="shared" ref="J451:J514" si="62">G451+H451+I451</f>
        <v>88.2</v>
      </c>
      <c r="K451" s="13">
        <f t="shared" ref="K451:K514" si="63">J451*1.1</f>
        <v>97.02000000000001</v>
      </c>
      <c r="L451" s="7"/>
      <c r="M451" s="4" t="s">
        <v>1136</v>
      </c>
      <c r="N451" s="7" t="s">
        <v>1965</v>
      </c>
      <c r="O451" s="8" t="s">
        <v>1123</v>
      </c>
      <c r="P451" s="10">
        <v>46155</v>
      </c>
    </row>
    <row r="452" spans="1:16" ht="240" x14ac:dyDescent="0.2">
      <c r="A452" s="3" t="s">
        <v>52</v>
      </c>
      <c r="B452" s="4" t="s">
        <v>52</v>
      </c>
      <c r="C452" s="4" t="s">
        <v>1130</v>
      </c>
      <c r="D452" s="4" t="s">
        <v>402</v>
      </c>
      <c r="E452" s="4" t="s">
        <v>300</v>
      </c>
      <c r="F452" s="5">
        <v>100</v>
      </c>
      <c r="G452" s="6">
        <v>600</v>
      </c>
      <c r="H452" s="12">
        <f>G452*0.1</f>
        <v>60</v>
      </c>
      <c r="I452" s="13">
        <f>G452*0.15</f>
        <v>90</v>
      </c>
      <c r="J452" s="13">
        <f t="shared" si="62"/>
        <v>750</v>
      </c>
      <c r="K452" s="13">
        <f t="shared" si="63"/>
        <v>825.00000000000011</v>
      </c>
      <c r="L452" s="7"/>
      <c r="M452" s="4" t="s">
        <v>1136</v>
      </c>
      <c r="N452" s="7" t="s">
        <v>1965</v>
      </c>
      <c r="O452" s="8" t="s">
        <v>1131</v>
      </c>
      <c r="P452" s="10">
        <v>46155</v>
      </c>
    </row>
    <row r="453" spans="1:16" ht="240" x14ac:dyDescent="0.2">
      <c r="A453" s="3" t="s">
        <v>52</v>
      </c>
      <c r="B453" s="4" t="s">
        <v>52</v>
      </c>
      <c r="C453" s="4" t="s">
        <v>1124</v>
      </c>
      <c r="D453" s="4" t="s">
        <v>402</v>
      </c>
      <c r="E453" s="4" t="s">
        <v>300</v>
      </c>
      <c r="F453" s="5">
        <v>20</v>
      </c>
      <c r="G453" s="6">
        <v>120</v>
      </c>
      <c r="H453" s="12">
        <f>G453*0.14</f>
        <v>16.8</v>
      </c>
      <c r="I453" s="13">
        <f>G453*0.22</f>
        <v>26.4</v>
      </c>
      <c r="J453" s="13">
        <f t="shared" si="62"/>
        <v>163.20000000000002</v>
      </c>
      <c r="K453" s="13">
        <f t="shared" si="63"/>
        <v>179.52000000000004</v>
      </c>
      <c r="L453" s="7"/>
      <c r="M453" s="4" t="s">
        <v>1136</v>
      </c>
      <c r="N453" s="7" t="s">
        <v>1965</v>
      </c>
      <c r="O453" s="8" t="s">
        <v>1125</v>
      </c>
      <c r="P453" s="10">
        <v>46155</v>
      </c>
    </row>
    <row r="454" spans="1:16" ht="105" x14ac:dyDescent="0.2">
      <c r="A454" s="3" t="s">
        <v>53</v>
      </c>
      <c r="B454" s="4" t="s">
        <v>54</v>
      </c>
      <c r="C454" s="4" t="s">
        <v>432</v>
      </c>
      <c r="D454" s="4" t="s">
        <v>1356</v>
      </c>
      <c r="E454" s="4" t="s">
        <v>262</v>
      </c>
      <c r="F454" s="5">
        <v>10</v>
      </c>
      <c r="G454" s="6">
        <v>124.87</v>
      </c>
      <c r="H454" s="12">
        <f>G454*0.14</f>
        <v>17.481800000000003</v>
      </c>
      <c r="I454" s="13">
        <f>G454*0.22</f>
        <v>27.471400000000003</v>
      </c>
      <c r="J454" s="13">
        <f t="shared" si="62"/>
        <v>169.82319999999999</v>
      </c>
      <c r="K454" s="13">
        <f t="shared" si="63"/>
        <v>186.80552</v>
      </c>
      <c r="L454" s="7"/>
      <c r="M454" s="4" t="s">
        <v>1360</v>
      </c>
      <c r="N454" s="7" t="s">
        <v>1931</v>
      </c>
      <c r="O454" s="8" t="s">
        <v>1096</v>
      </c>
      <c r="P454" s="10">
        <v>46154</v>
      </c>
    </row>
    <row r="455" spans="1:16" ht="105" x14ac:dyDescent="0.2">
      <c r="A455" s="3" t="s">
        <v>53</v>
      </c>
      <c r="B455" s="4" t="s">
        <v>54</v>
      </c>
      <c r="C455" s="4" t="s">
        <v>1139</v>
      </c>
      <c r="D455" s="4" t="s">
        <v>1356</v>
      </c>
      <c r="E455" s="4" t="s">
        <v>262</v>
      </c>
      <c r="F455" s="5">
        <v>10</v>
      </c>
      <c r="G455" s="6">
        <v>124.87</v>
      </c>
      <c r="H455" s="12">
        <f>G455*0.14</f>
        <v>17.481800000000003</v>
      </c>
      <c r="I455" s="13">
        <f>G455*0.22</f>
        <v>27.471400000000003</v>
      </c>
      <c r="J455" s="13">
        <f t="shared" si="62"/>
        <v>169.82319999999999</v>
      </c>
      <c r="K455" s="13">
        <f t="shared" si="63"/>
        <v>186.80552</v>
      </c>
      <c r="L455" s="7"/>
      <c r="M455" s="4" t="s">
        <v>1360</v>
      </c>
      <c r="N455" s="7" t="s">
        <v>1931</v>
      </c>
      <c r="O455" s="8" t="s">
        <v>517</v>
      </c>
      <c r="P455" s="10">
        <v>46154</v>
      </c>
    </row>
    <row r="456" spans="1:16" ht="135" x14ac:dyDescent="0.2">
      <c r="A456" s="3" t="s">
        <v>953</v>
      </c>
      <c r="B456" s="4" t="s">
        <v>1048</v>
      </c>
      <c r="C456" s="4" t="s">
        <v>1573</v>
      </c>
      <c r="D456" s="4" t="s">
        <v>731</v>
      </c>
      <c r="E456" s="4" t="s">
        <v>954</v>
      </c>
      <c r="F456" s="5">
        <v>1</v>
      </c>
      <c r="G456" s="6">
        <v>426.66</v>
      </c>
      <c r="H456" s="12">
        <f>G456*0.14</f>
        <v>59.732400000000013</v>
      </c>
      <c r="I456" s="13">
        <f>G456*0.22</f>
        <v>93.865200000000002</v>
      </c>
      <c r="J456" s="13">
        <f t="shared" si="62"/>
        <v>580.25760000000002</v>
      </c>
      <c r="K456" s="13">
        <f t="shared" si="63"/>
        <v>638.28336000000013</v>
      </c>
      <c r="L456" s="7"/>
      <c r="M456" s="4" t="s">
        <v>1049</v>
      </c>
      <c r="N456" s="7" t="s">
        <v>1838</v>
      </c>
      <c r="O456" s="8" t="s">
        <v>1050</v>
      </c>
      <c r="P456" s="10">
        <v>46149</v>
      </c>
    </row>
    <row r="457" spans="1:16" ht="105" x14ac:dyDescent="0.2">
      <c r="A457" s="3" t="s">
        <v>55</v>
      </c>
      <c r="B457" s="4" t="s">
        <v>55</v>
      </c>
      <c r="C457" s="4" t="s">
        <v>546</v>
      </c>
      <c r="D457" s="4" t="s">
        <v>441</v>
      </c>
      <c r="E457" s="4" t="s">
        <v>322</v>
      </c>
      <c r="F457" s="5">
        <v>1</v>
      </c>
      <c r="G457" s="6">
        <v>21.93</v>
      </c>
      <c r="H457" s="12">
        <f>G457*0.17</f>
        <v>3.7281000000000004</v>
      </c>
      <c r="I457" s="13">
        <f>G457*0.3</f>
        <v>6.5789999999999997</v>
      </c>
      <c r="J457" s="13">
        <f t="shared" si="62"/>
        <v>32.237099999999998</v>
      </c>
      <c r="K457" s="13">
        <f t="shared" si="63"/>
        <v>35.460810000000002</v>
      </c>
      <c r="L457" s="7"/>
      <c r="M457" s="4" t="s">
        <v>1516</v>
      </c>
      <c r="N457" s="7" t="s">
        <v>1612</v>
      </c>
      <c r="O457" s="8" t="s">
        <v>513</v>
      </c>
      <c r="P457" s="10">
        <v>46146</v>
      </c>
    </row>
    <row r="458" spans="1:16" ht="105" x14ac:dyDescent="0.2">
      <c r="A458" s="3" t="s">
        <v>56</v>
      </c>
      <c r="B458" s="4" t="s">
        <v>57</v>
      </c>
      <c r="C458" s="4" t="s">
        <v>1424</v>
      </c>
      <c r="D458" s="4" t="s">
        <v>392</v>
      </c>
      <c r="E458" s="4" t="s">
        <v>229</v>
      </c>
      <c r="F458" s="5">
        <v>10</v>
      </c>
      <c r="G458" s="6">
        <v>153.91999999999999</v>
      </c>
      <c r="H458" s="12">
        <f>G458*0.14</f>
        <v>21.5488</v>
      </c>
      <c r="I458" s="13">
        <f>G458*0.22</f>
        <v>33.862400000000001</v>
      </c>
      <c r="J458" s="13">
        <f t="shared" si="62"/>
        <v>209.3312</v>
      </c>
      <c r="K458" s="13">
        <f t="shared" si="63"/>
        <v>230.26432000000003</v>
      </c>
      <c r="L458" s="7"/>
      <c r="M458" s="4" t="s">
        <v>1334</v>
      </c>
      <c r="N458" s="7" t="s">
        <v>1681</v>
      </c>
      <c r="O458" s="8" t="s">
        <v>1518</v>
      </c>
      <c r="P458" s="10">
        <v>46147</v>
      </c>
    </row>
    <row r="459" spans="1:16" ht="105" x14ac:dyDescent="0.2">
      <c r="A459" s="3" t="s">
        <v>56</v>
      </c>
      <c r="B459" s="4" t="s">
        <v>57</v>
      </c>
      <c r="C459" s="4" t="s">
        <v>995</v>
      </c>
      <c r="D459" s="4" t="s">
        <v>392</v>
      </c>
      <c r="E459" s="4" t="s">
        <v>229</v>
      </c>
      <c r="F459" s="5">
        <v>10</v>
      </c>
      <c r="G459" s="6">
        <v>93</v>
      </c>
      <c r="H459" s="12">
        <f t="shared" ref="H459:H468" si="64">G459*0.17</f>
        <v>15.81</v>
      </c>
      <c r="I459" s="13">
        <f t="shared" ref="I459:I468" si="65">G459*0.3</f>
        <v>27.9</v>
      </c>
      <c r="J459" s="13">
        <f t="shared" si="62"/>
        <v>136.71</v>
      </c>
      <c r="K459" s="13">
        <f t="shared" si="63"/>
        <v>150.38100000000003</v>
      </c>
      <c r="L459" s="7"/>
      <c r="M459" s="4" t="s">
        <v>1334</v>
      </c>
      <c r="N459" s="7" t="s">
        <v>1681</v>
      </c>
      <c r="O459" s="8" t="s">
        <v>1335</v>
      </c>
      <c r="P459" s="10">
        <v>46147</v>
      </c>
    </row>
    <row r="460" spans="1:16" ht="120" x14ac:dyDescent="0.2">
      <c r="A460" s="3" t="s">
        <v>125</v>
      </c>
      <c r="B460" s="4" t="s">
        <v>126</v>
      </c>
      <c r="C460" s="4" t="s">
        <v>597</v>
      </c>
      <c r="D460" s="4" t="s">
        <v>408</v>
      </c>
      <c r="E460" s="4" t="s">
        <v>197</v>
      </c>
      <c r="F460" s="5">
        <v>50</v>
      </c>
      <c r="G460" s="6">
        <v>26.46</v>
      </c>
      <c r="H460" s="12">
        <f t="shared" si="64"/>
        <v>4.4982000000000006</v>
      </c>
      <c r="I460" s="13">
        <f t="shared" si="65"/>
        <v>7.9379999999999997</v>
      </c>
      <c r="J460" s="13">
        <f t="shared" si="62"/>
        <v>38.8962</v>
      </c>
      <c r="K460" s="13">
        <f t="shared" si="63"/>
        <v>42.785820000000001</v>
      </c>
      <c r="L460" s="7"/>
      <c r="M460" s="4" t="s">
        <v>1300</v>
      </c>
      <c r="N460" s="7" t="s">
        <v>1935</v>
      </c>
      <c r="O460" s="8" t="s">
        <v>606</v>
      </c>
      <c r="P460" s="10">
        <v>46148</v>
      </c>
    </row>
    <row r="461" spans="1:16" ht="195" x14ac:dyDescent="0.2">
      <c r="A461" s="3" t="s">
        <v>125</v>
      </c>
      <c r="B461" s="4" t="s">
        <v>126</v>
      </c>
      <c r="C461" s="4" t="s">
        <v>334</v>
      </c>
      <c r="D461" s="4" t="s">
        <v>367</v>
      </c>
      <c r="E461" s="4" t="s">
        <v>197</v>
      </c>
      <c r="F461" s="5">
        <v>50</v>
      </c>
      <c r="G461" s="6">
        <v>26.61</v>
      </c>
      <c r="H461" s="12">
        <f t="shared" si="64"/>
        <v>4.5236999999999998</v>
      </c>
      <c r="I461" s="13">
        <f t="shared" si="65"/>
        <v>7.9829999999999997</v>
      </c>
      <c r="J461" s="13">
        <f t="shared" si="62"/>
        <v>39.116699999999994</v>
      </c>
      <c r="K461" s="13">
        <f t="shared" si="63"/>
        <v>43.028369999999995</v>
      </c>
      <c r="L461" s="7"/>
      <c r="M461" s="4" t="s">
        <v>335</v>
      </c>
      <c r="N461" s="7" t="s">
        <v>1935</v>
      </c>
      <c r="O461" s="8" t="s">
        <v>336</v>
      </c>
      <c r="P461" s="10">
        <v>46148</v>
      </c>
    </row>
    <row r="462" spans="1:16" ht="195" x14ac:dyDescent="0.2">
      <c r="A462" s="3" t="s">
        <v>125</v>
      </c>
      <c r="B462" s="4" t="s">
        <v>126</v>
      </c>
      <c r="C462" s="4" t="s">
        <v>334</v>
      </c>
      <c r="D462" s="4" t="s">
        <v>367</v>
      </c>
      <c r="E462" s="4" t="s">
        <v>197</v>
      </c>
      <c r="F462" s="5">
        <v>50</v>
      </c>
      <c r="G462" s="6">
        <v>26.61</v>
      </c>
      <c r="H462" s="12">
        <f t="shared" si="64"/>
        <v>4.5236999999999998</v>
      </c>
      <c r="I462" s="13">
        <f t="shared" si="65"/>
        <v>7.9829999999999997</v>
      </c>
      <c r="J462" s="13">
        <f t="shared" si="62"/>
        <v>39.116699999999994</v>
      </c>
      <c r="K462" s="13">
        <f t="shared" si="63"/>
        <v>43.028369999999995</v>
      </c>
      <c r="L462" s="7"/>
      <c r="M462" s="4" t="s">
        <v>1338</v>
      </c>
      <c r="N462" s="7" t="s">
        <v>1935</v>
      </c>
      <c r="O462" s="8" t="s">
        <v>1339</v>
      </c>
      <c r="P462" s="10">
        <v>46148</v>
      </c>
    </row>
    <row r="463" spans="1:16" ht="195" x14ac:dyDescent="0.2">
      <c r="A463" s="3" t="s">
        <v>125</v>
      </c>
      <c r="B463" s="4" t="s">
        <v>126</v>
      </c>
      <c r="C463" s="4" t="s">
        <v>337</v>
      </c>
      <c r="D463" s="4" t="s">
        <v>367</v>
      </c>
      <c r="E463" s="4" t="s">
        <v>197</v>
      </c>
      <c r="F463" s="5">
        <v>100</v>
      </c>
      <c r="G463" s="6">
        <v>46.11</v>
      </c>
      <c r="H463" s="12">
        <f t="shared" si="64"/>
        <v>7.8387000000000002</v>
      </c>
      <c r="I463" s="13">
        <f t="shared" si="65"/>
        <v>13.833</v>
      </c>
      <c r="J463" s="13">
        <f t="shared" si="62"/>
        <v>67.781700000000001</v>
      </c>
      <c r="K463" s="13">
        <f t="shared" si="63"/>
        <v>74.559870000000004</v>
      </c>
      <c r="L463" s="7"/>
      <c r="M463" s="4" t="s">
        <v>335</v>
      </c>
      <c r="N463" s="7" t="s">
        <v>1935</v>
      </c>
      <c r="O463" s="8" t="s">
        <v>338</v>
      </c>
      <c r="P463" s="10">
        <v>46148</v>
      </c>
    </row>
    <row r="464" spans="1:16" ht="195" x14ac:dyDescent="0.2">
      <c r="A464" s="3" t="s">
        <v>125</v>
      </c>
      <c r="B464" s="4" t="s">
        <v>126</v>
      </c>
      <c r="C464" s="4" t="s">
        <v>337</v>
      </c>
      <c r="D464" s="4" t="s">
        <v>367</v>
      </c>
      <c r="E464" s="4" t="s">
        <v>197</v>
      </c>
      <c r="F464" s="5">
        <v>100</v>
      </c>
      <c r="G464" s="6">
        <v>46.11</v>
      </c>
      <c r="H464" s="12">
        <f t="shared" si="64"/>
        <v>7.8387000000000002</v>
      </c>
      <c r="I464" s="13">
        <f t="shared" si="65"/>
        <v>13.833</v>
      </c>
      <c r="J464" s="13">
        <f t="shared" si="62"/>
        <v>67.781700000000001</v>
      </c>
      <c r="K464" s="13">
        <f t="shared" si="63"/>
        <v>74.559870000000004</v>
      </c>
      <c r="L464" s="7"/>
      <c r="M464" s="4" t="s">
        <v>1338</v>
      </c>
      <c r="N464" s="7" t="s">
        <v>1935</v>
      </c>
      <c r="O464" s="8" t="s">
        <v>1341</v>
      </c>
      <c r="P464" s="10">
        <v>46148</v>
      </c>
    </row>
    <row r="465" spans="1:16" ht="285" x14ac:dyDescent="0.2">
      <c r="A465" s="3" t="s">
        <v>125</v>
      </c>
      <c r="B465" s="4" t="s">
        <v>126</v>
      </c>
      <c r="C465" s="4" t="s">
        <v>196</v>
      </c>
      <c r="D465" s="4" t="s">
        <v>398</v>
      </c>
      <c r="E465" s="4" t="s">
        <v>197</v>
      </c>
      <c r="F465" s="5">
        <v>50</v>
      </c>
      <c r="G465" s="6">
        <v>62.29</v>
      </c>
      <c r="H465" s="12">
        <f t="shared" si="64"/>
        <v>10.589300000000001</v>
      </c>
      <c r="I465" s="13">
        <f t="shared" si="65"/>
        <v>18.686999999999998</v>
      </c>
      <c r="J465" s="13">
        <f t="shared" si="62"/>
        <v>91.566299999999998</v>
      </c>
      <c r="K465" s="13">
        <f t="shared" si="63"/>
        <v>100.72293000000001</v>
      </c>
      <c r="L465" s="7"/>
      <c r="M465" s="4" t="s">
        <v>509</v>
      </c>
      <c r="N465" s="7" t="s">
        <v>1935</v>
      </c>
      <c r="O465" s="8" t="s">
        <v>510</v>
      </c>
      <c r="P465" s="10">
        <v>46148</v>
      </c>
    </row>
    <row r="466" spans="1:16" ht="120" x14ac:dyDescent="0.2">
      <c r="A466" s="3" t="s">
        <v>125</v>
      </c>
      <c r="B466" s="4" t="s">
        <v>126</v>
      </c>
      <c r="C466" s="4" t="s">
        <v>607</v>
      </c>
      <c r="D466" s="4" t="s">
        <v>408</v>
      </c>
      <c r="E466" s="4" t="s">
        <v>197</v>
      </c>
      <c r="F466" s="5">
        <v>50</v>
      </c>
      <c r="G466" s="6">
        <v>62.29</v>
      </c>
      <c r="H466" s="12">
        <f t="shared" si="64"/>
        <v>10.589300000000001</v>
      </c>
      <c r="I466" s="13">
        <f t="shared" si="65"/>
        <v>18.686999999999998</v>
      </c>
      <c r="J466" s="13">
        <f t="shared" si="62"/>
        <v>91.566299999999998</v>
      </c>
      <c r="K466" s="13">
        <f t="shared" si="63"/>
        <v>100.72293000000001</v>
      </c>
      <c r="L466" s="7"/>
      <c r="M466" s="4" t="s">
        <v>1300</v>
      </c>
      <c r="N466" s="7" t="s">
        <v>1935</v>
      </c>
      <c r="O466" s="8" t="s">
        <v>608</v>
      </c>
      <c r="P466" s="10">
        <v>46148</v>
      </c>
    </row>
    <row r="467" spans="1:16" ht="195" x14ac:dyDescent="0.2">
      <c r="A467" s="3" t="s">
        <v>125</v>
      </c>
      <c r="B467" s="4" t="s">
        <v>126</v>
      </c>
      <c r="C467" s="4" t="s">
        <v>549</v>
      </c>
      <c r="D467" s="4" t="s">
        <v>367</v>
      </c>
      <c r="E467" s="4" t="s">
        <v>197</v>
      </c>
      <c r="F467" s="5">
        <v>50</v>
      </c>
      <c r="G467" s="6">
        <v>62.29</v>
      </c>
      <c r="H467" s="12">
        <f t="shared" si="64"/>
        <v>10.589300000000001</v>
      </c>
      <c r="I467" s="13">
        <f t="shared" si="65"/>
        <v>18.686999999999998</v>
      </c>
      <c r="J467" s="13">
        <f t="shared" si="62"/>
        <v>91.566299999999998</v>
      </c>
      <c r="K467" s="13">
        <f t="shared" si="63"/>
        <v>100.72293000000001</v>
      </c>
      <c r="L467" s="7"/>
      <c r="M467" s="4" t="s">
        <v>335</v>
      </c>
      <c r="N467" s="7" t="s">
        <v>1935</v>
      </c>
      <c r="O467" s="8" t="s">
        <v>595</v>
      </c>
      <c r="P467" s="10">
        <v>46148</v>
      </c>
    </row>
    <row r="468" spans="1:16" ht="195" x14ac:dyDescent="0.2">
      <c r="A468" s="3" t="s">
        <v>125</v>
      </c>
      <c r="B468" s="4" t="s">
        <v>126</v>
      </c>
      <c r="C468" s="4" t="s">
        <v>549</v>
      </c>
      <c r="D468" s="4" t="s">
        <v>367</v>
      </c>
      <c r="E468" s="4" t="s">
        <v>197</v>
      </c>
      <c r="F468" s="5">
        <v>50</v>
      </c>
      <c r="G468" s="6">
        <v>62.29</v>
      </c>
      <c r="H468" s="12">
        <f t="shared" si="64"/>
        <v>10.589300000000001</v>
      </c>
      <c r="I468" s="13">
        <f t="shared" si="65"/>
        <v>18.686999999999998</v>
      </c>
      <c r="J468" s="13">
        <f t="shared" si="62"/>
        <v>91.566299999999998</v>
      </c>
      <c r="K468" s="13">
        <f t="shared" si="63"/>
        <v>100.72293000000001</v>
      </c>
      <c r="L468" s="7"/>
      <c r="M468" s="4" t="s">
        <v>1338</v>
      </c>
      <c r="N468" s="7" t="s">
        <v>1935</v>
      </c>
      <c r="O468" s="8" t="s">
        <v>1342</v>
      </c>
      <c r="P468" s="10">
        <v>46148</v>
      </c>
    </row>
    <row r="469" spans="1:16" ht="195" x14ac:dyDescent="0.2">
      <c r="A469" s="3" t="s">
        <v>125</v>
      </c>
      <c r="B469" s="4" t="s">
        <v>126</v>
      </c>
      <c r="C469" s="4" t="s">
        <v>593</v>
      </c>
      <c r="D469" s="4" t="s">
        <v>367</v>
      </c>
      <c r="E469" s="4" t="s">
        <v>197</v>
      </c>
      <c r="F469" s="5">
        <v>100</v>
      </c>
      <c r="G469" s="6">
        <v>124.59</v>
      </c>
      <c r="H469" s="12">
        <f>G469*0.14</f>
        <v>17.442600000000002</v>
      </c>
      <c r="I469" s="13">
        <f>G469*0.22</f>
        <v>27.409800000000001</v>
      </c>
      <c r="J469" s="13">
        <f t="shared" si="62"/>
        <v>169.44239999999999</v>
      </c>
      <c r="K469" s="13">
        <f t="shared" si="63"/>
        <v>186.38664</v>
      </c>
      <c r="L469" s="7"/>
      <c r="M469" s="4" t="s">
        <v>335</v>
      </c>
      <c r="N469" s="7" t="s">
        <v>1935</v>
      </c>
      <c r="O469" s="8" t="s">
        <v>594</v>
      </c>
      <c r="P469" s="10">
        <v>46148</v>
      </c>
    </row>
    <row r="470" spans="1:16" ht="195" x14ac:dyDescent="0.2">
      <c r="A470" s="3" t="s">
        <v>125</v>
      </c>
      <c r="B470" s="4" t="s">
        <v>126</v>
      </c>
      <c r="C470" s="4" t="s">
        <v>593</v>
      </c>
      <c r="D470" s="4" t="s">
        <v>367</v>
      </c>
      <c r="E470" s="4" t="s">
        <v>197</v>
      </c>
      <c r="F470" s="5">
        <v>100</v>
      </c>
      <c r="G470" s="6">
        <v>124.59</v>
      </c>
      <c r="H470" s="12">
        <f>G470*0.14</f>
        <v>17.442600000000002</v>
      </c>
      <c r="I470" s="13">
        <f>G470*0.22</f>
        <v>27.409800000000001</v>
      </c>
      <c r="J470" s="13">
        <f t="shared" si="62"/>
        <v>169.44239999999999</v>
      </c>
      <c r="K470" s="13">
        <f t="shared" si="63"/>
        <v>186.38664</v>
      </c>
      <c r="L470" s="7"/>
      <c r="M470" s="4" t="s">
        <v>1338</v>
      </c>
      <c r="N470" s="7" t="s">
        <v>1935</v>
      </c>
      <c r="O470" s="8" t="s">
        <v>1340</v>
      </c>
      <c r="P470" s="10">
        <v>46148</v>
      </c>
    </row>
    <row r="471" spans="1:16" ht="135" x14ac:dyDescent="0.2">
      <c r="A471" s="3" t="s">
        <v>125</v>
      </c>
      <c r="B471" s="4" t="s">
        <v>400</v>
      </c>
      <c r="C471" s="4" t="s">
        <v>324</v>
      </c>
      <c r="D471" s="4" t="s">
        <v>401</v>
      </c>
      <c r="E471" s="4" t="s">
        <v>197</v>
      </c>
      <c r="F471" s="5">
        <v>56</v>
      </c>
      <c r="G471" s="6">
        <v>29.64</v>
      </c>
      <c r="H471" s="12">
        <f t="shared" ref="H471:H476" si="66">G471*0.17</f>
        <v>5.0388000000000002</v>
      </c>
      <c r="I471" s="13">
        <f t="shared" ref="I471:I476" si="67">G471*0.3</f>
        <v>8.8919999999999995</v>
      </c>
      <c r="J471" s="13">
        <f t="shared" si="62"/>
        <v>43.570800000000006</v>
      </c>
      <c r="K471" s="13">
        <f t="shared" si="63"/>
        <v>47.927880000000009</v>
      </c>
      <c r="L471" s="7"/>
      <c r="M471" s="4" t="s">
        <v>1100</v>
      </c>
      <c r="N471" s="7" t="s">
        <v>1935</v>
      </c>
      <c r="O471" s="8" t="s">
        <v>1301</v>
      </c>
      <c r="P471" s="10">
        <v>46148</v>
      </c>
    </row>
    <row r="472" spans="1:16" ht="135" x14ac:dyDescent="0.2">
      <c r="A472" s="3" t="s">
        <v>125</v>
      </c>
      <c r="B472" s="4" t="s">
        <v>400</v>
      </c>
      <c r="C472" s="4" t="s">
        <v>324</v>
      </c>
      <c r="D472" s="4" t="s">
        <v>401</v>
      </c>
      <c r="E472" s="4" t="s">
        <v>197</v>
      </c>
      <c r="F472" s="5">
        <v>56</v>
      </c>
      <c r="G472" s="6">
        <v>29.64</v>
      </c>
      <c r="H472" s="12">
        <f t="shared" si="66"/>
        <v>5.0388000000000002</v>
      </c>
      <c r="I472" s="13">
        <f t="shared" si="67"/>
        <v>8.8919999999999995</v>
      </c>
      <c r="J472" s="13">
        <f t="shared" si="62"/>
        <v>43.570800000000006</v>
      </c>
      <c r="K472" s="13">
        <f t="shared" si="63"/>
        <v>47.927880000000009</v>
      </c>
      <c r="L472" s="7"/>
      <c r="M472" s="4" t="s">
        <v>1100</v>
      </c>
      <c r="N472" s="7" t="s">
        <v>1935</v>
      </c>
      <c r="O472" s="8" t="s">
        <v>1326</v>
      </c>
      <c r="P472" s="10">
        <v>46148</v>
      </c>
    </row>
    <row r="473" spans="1:16" ht="135" x14ac:dyDescent="0.2">
      <c r="A473" s="3" t="s">
        <v>125</v>
      </c>
      <c r="B473" s="4" t="s">
        <v>400</v>
      </c>
      <c r="C473" s="4" t="s">
        <v>325</v>
      </c>
      <c r="D473" s="4" t="s">
        <v>401</v>
      </c>
      <c r="E473" s="4" t="s">
        <v>197</v>
      </c>
      <c r="F473" s="5">
        <v>112</v>
      </c>
      <c r="G473" s="6">
        <v>55.32</v>
      </c>
      <c r="H473" s="12">
        <f t="shared" si="66"/>
        <v>9.4044000000000008</v>
      </c>
      <c r="I473" s="13">
        <f t="shared" si="67"/>
        <v>16.596</v>
      </c>
      <c r="J473" s="13">
        <f t="shared" si="62"/>
        <v>81.320400000000006</v>
      </c>
      <c r="K473" s="13">
        <f t="shared" si="63"/>
        <v>89.45244000000001</v>
      </c>
      <c r="L473" s="7"/>
      <c r="M473" s="4" t="s">
        <v>1100</v>
      </c>
      <c r="N473" s="7" t="s">
        <v>1935</v>
      </c>
      <c r="O473" s="8" t="s">
        <v>1303</v>
      </c>
      <c r="P473" s="10">
        <v>46148</v>
      </c>
    </row>
    <row r="474" spans="1:16" ht="135" x14ac:dyDescent="0.2">
      <c r="A474" s="3" t="s">
        <v>125</v>
      </c>
      <c r="B474" s="4" t="s">
        <v>400</v>
      </c>
      <c r="C474" s="4" t="s">
        <v>325</v>
      </c>
      <c r="D474" s="4" t="s">
        <v>401</v>
      </c>
      <c r="E474" s="4" t="s">
        <v>197</v>
      </c>
      <c r="F474" s="5">
        <v>112</v>
      </c>
      <c r="G474" s="6">
        <v>55.32</v>
      </c>
      <c r="H474" s="12">
        <f t="shared" si="66"/>
        <v>9.4044000000000008</v>
      </c>
      <c r="I474" s="13">
        <f t="shared" si="67"/>
        <v>16.596</v>
      </c>
      <c r="J474" s="13">
        <f t="shared" si="62"/>
        <v>81.320400000000006</v>
      </c>
      <c r="K474" s="13">
        <f t="shared" si="63"/>
        <v>89.45244000000001</v>
      </c>
      <c r="L474" s="7"/>
      <c r="M474" s="4" t="s">
        <v>1100</v>
      </c>
      <c r="N474" s="7" t="s">
        <v>1935</v>
      </c>
      <c r="O474" s="8" t="s">
        <v>1327</v>
      </c>
      <c r="P474" s="10">
        <v>46148</v>
      </c>
    </row>
    <row r="475" spans="1:16" ht="135" x14ac:dyDescent="0.2">
      <c r="A475" s="3" t="s">
        <v>125</v>
      </c>
      <c r="B475" s="4" t="s">
        <v>400</v>
      </c>
      <c r="C475" s="4" t="s">
        <v>326</v>
      </c>
      <c r="D475" s="4" t="s">
        <v>401</v>
      </c>
      <c r="E475" s="4" t="s">
        <v>197</v>
      </c>
      <c r="F475" s="5">
        <v>56</v>
      </c>
      <c r="G475" s="6">
        <v>69.77</v>
      </c>
      <c r="H475" s="12">
        <f t="shared" si="66"/>
        <v>11.860900000000001</v>
      </c>
      <c r="I475" s="13">
        <f t="shared" si="67"/>
        <v>20.930999999999997</v>
      </c>
      <c r="J475" s="13">
        <f t="shared" si="62"/>
        <v>102.56189999999999</v>
      </c>
      <c r="K475" s="13">
        <f t="shared" si="63"/>
        <v>112.81809</v>
      </c>
      <c r="L475" s="7"/>
      <c r="M475" s="4" t="s">
        <v>1100</v>
      </c>
      <c r="N475" s="7" t="s">
        <v>1935</v>
      </c>
      <c r="O475" s="8" t="s">
        <v>1302</v>
      </c>
      <c r="P475" s="10">
        <v>46148</v>
      </c>
    </row>
    <row r="476" spans="1:16" ht="135" x14ac:dyDescent="0.2">
      <c r="A476" s="3" t="s">
        <v>125</v>
      </c>
      <c r="B476" s="4" t="s">
        <v>400</v>
      </c>
      <c r="C476" s="4" t="s">
        <v>326</v>
      </c>
      <c r="D476" s="4" t="s">
        <v>401</v>
      </c>
      <c r="E476" s="4" t="s">
        <v>197</v>
      </c>
      <c r="F476" s="5">
        <v>56</v>
      </c>
      <c r="G476" s="6">
        <v>69.77</v>
      </c>
      <c r="H476" s="12">
        <f t="shared" si="66"/>
        <v>11.860900000000001</v>
      </c>
      <c r="I476" s="13">
        <f t="shared" si="67"/>
        <v>20.930999999999997</v>
      </c>
      <c r="J476" s="13">
        <f t="shared" si="62"/>
        <v>102.56189999999999</v>
      </c>
      <c r="K476" s="13">
        <f t="shared" si="63"/>
        <v>112.81809</v>
      </c>
      <c r="L476" s="7"/>
      <c r="M476" s="4" t="s">
        <v>1100</v>
      </c>
      <c r="N476" s="7" t="s">
        <v>1935</v>
      </c>
      <c r="O476" s="8" t="s">
        <v>1328</v>
      </c>
      <c r="P476" s="10">
        <v>46148</v>
      </c>
    </row>
    <row r="477" spans="1:16" ht="135" x14ac:dyDescent="0.2">
      <c r="A477" s="3" t="s">
        <v>125</v>
      </c>
      <c r="B477" s="4" t="s">
        <v>400</v>
      </c>
      <c r="C477" s="4" t="s">
        <v>327</v>
      </c>
      <c r="D477" s="4" t="s">
        <v>401</v>
      </c>
      <c r="E477" s="4" t="s">
        <v>197</v>
      </c>
      <c r="F477" s="5">
        <v>112</v>
      </c>
      <c r="G477" s="6">
        <v>131.28</v>
      </c>
      <c r="H477" s="12">
        <f>G477*0.14</f>
        <v>18.379200000000001</v>
      </c>
      <c r="I477" s="13">
        <f>G477*0.22</f>
        <v>28.881599999999999</v>
      </c>
      <c r="J477" s="13">
        <f t="shared" si="62"/>
        <v>178.54079999999999</v>
      </c>
      <c r="K477" s="13">
        <f t="shared" si="63"/>
        <v>196.39488</v>
      </c>
      <c r="L477" s="7"/>
      <c r="M477" s="4" t="s">
        <v>1100</v>
      </c>
      <c r="N477" s="7" t="s">
        <v>1935</v>
      </c>
      <c r="O477" s="8" t="s">
        <v>1101</v>
      </c>
      <c r="P477" s="10">
        <v>46148</v>
      </c>
    </row>
    <row r="478" spans="1:16" ht="135" x14ac:dyDescent="0.2">
      <c r="A478" s="3" t="s">
        <v>125</v>
      </c>
      <c r="B478" s="4" t="s">
        <v>400</v>
      </c>
      <c r="C478" s="4" t="s">
        <v>327</v>
      </c>
      <c r="D478" s="4" t="s">
        <v>401</v>
      </c>
      <c r="E478" s="4" t="s">
        <v>197</v>
      </c>
      <c r="F478" s="5">
        <v>112</v>
      </c>
      <c r="G478" s="6">
        <v>131.28</v>
      </c>
      <c r="H478" s="12">
        <f>G478*0.14</f>
        <v>18.379200000000001</v>
      </c>
      <c r="I478" s="13">
        <f>G478*0.22</f>
        <v>28.881599999999999</v>
      </c>
      <c r="J478" s="13">
        <f t="shared" si="62"/>
        <v>178.54079999999999</v>
      </c>
      <c r="K478" s="13">
        <f t="shared" si="63"/>
        <v>196.39488</v>
      </c>
      <c r="L478" s="7"/>
      <c r="M478" s="4" t="s">
        <v>1100</v>
      </c>
      <c r="N478" s="7" t="s">
        <v>1935</v>
      </c>
      <c r="O478" s="8" t="s">
        <v>1329</v>
      </c>
      <c r="P478" s="10">
        <v>46148</v>
      </c>
    </row>
    <row r="479" spans="1:16" ht="180" x14ac:dyDescent="0.2">
      <c r="A479" s="3" t="s">
        <v>295</v>
      </c>
      <c r="B479" s="4" t="s">
        <v>679</v>
      </c>
      <c r="C479" s="4" t="s">
        <v>587</v>
      </c>
      <c r="D479" s="4" t="s">
        <v>1382</v>
      </c>
      <c r="E479" s="4" t="s">
        <v>542</v>
      </c>
      <c r="F479" s="5">
        <v>10</v>
      </c>
      <c r="G479" s="6">
        <v>1014.43</v>
      </c>
      <c r="H479" s="12">
        <f>G479*0.1</f>
        <v>101.443</v>
      </c>
      <c r="I479" s="13">
        <f>G479*0.15</f>
        <v>152.16449999999998</v>
      </c>
      <c r="J479" s="13">
        <f t="shared" si="62"/>
        <v>1268.0374999999999</v>
      </c>
      <c r="K479" s="13">
        <f t="shared" si="63"/>
        <v>1394.8412499999999</v>
      </c>
      <c r="L479" s="7"/>
      <c r="M479" s="4" t="s">
        <v>1886</v>
      </c>
      <c r="N479" s="7" t="s">
        <v>1887</v>
      </c>
      <c r="O479" s="8" t="s">
        <v>1889</v>
      </c>
      <c r="P479" s="10">
        <v>46150</v>
      </c>
    </row>
    <row r="480" spans="1:16" ht="180" x14ac:dyDescent="0.2">
      <c r="A480" s="3" t="s">
        <v>295</v>
      </c>
      <c r="B480" s="4" t="s">
        <v>679</v>
      </c>
      <c r="C480" s="4" t="s">
        <v>678</v>
      </c>
      <c r="D480" s="4" t="s">
        <v>1382</v>
      </c>
      <c r="E480" s="4" t="s">
        <v>542</v>
      </c>
      <c r="F480" s="5">
        <v>5</v>
      </c>
      <c r="G480" s="6">
        <v>749.05</v>
      </c>
      <c r="H480" s="12">
        <f>G480*0.1</f>
        <v>74.905000000000001</v>
      </c>
      <c r="I480" s="13">
        <f>G480*0.15</f>
        <v>112.35749999999999</v>
      </c>
      <c r="J480" s="13">
        <f t="shared" si="62"/>
        <v>936.31249999999989</v>
      </c>
      <c r="K480" s="13">
        <f t="shared" si="63"/>
        <v>1029.9437499999999</v>
      </c>
      <c r="L480" s="7"/>
      <c r="M480" s="4" t="s">
        <v>1886</v>
      </c>
      <c r="N480" s="7" t="s">
        <v>1887</v>
      </c>
      <c r="O480" s="8" t="s">
        <v>1888</v>
      </c>
      <c r="P480" s="10">
        <v>46150</v>
      </c>
    </row>
    <row r="481" spans="1:16" ht="120" x14ac:dyDescent="0.2">
      <c r="A481" s="3" t="s">
        <v>128</v>
      </c>
      <c r="B481" s="4" t="s">
        <v>128</v>
      </c>
      <c r="C481" s="4" t="s">
        <v>1395</v>
      </c>
      <c r="D481" s="4" t="s">
        <v>731</v>
      </c>
      <c r="E481" s="4" t="s">
        <v>210</v>
      </c>
      <c r="F481" s="5">
        <v>100</v>
      </c>
      <c r="G481" s="6">
        <v>568.55999999999995</v>
      </c>
      <c r="H481" s="12">
        <f>G481*0.1</f>
        <v>56.855999999999995</v>
      </c>
      <c r="I481" s="13">
        <f>G481*0.15</f>
        <v>85.283999999999992</v>
      </c>
      <c r="J481" s="13">
        <f t="shared" si="62"/>
        <v>710.69999999999993</v>
      </c>
      <c r="K481" s="13">
        <f t="shared" si="63"/>
        <v>781.77</v>
      </c>
      <c r="L481" s="7"/>
      <c r="M481" s="4" t="s">
        <v>732</v>
      </c>
      <c r="N481" s="7" t="s">
        <v>1836</v>
      </c>
      <c r="O481" s="8" t="s">
        <v>1230</v>
      </c>
      <c r="P481" s="10">
        <v>46149</v>
      </c>
    </row>
    <row r="482" spans="1:16" ht="75" x14ac:dyDescent="0.2">
      <c r="A482" s="3" t="s">
        <v>1029</v>
      </c>
      <c r="B482" s="4" t="s">
        <v>1065</v>
      </c>
      <c r="C482" s="4" t="s">
        <v>284</v>
      </c>
      <c r="D482" s="4" t="s">
        <v>373</v>
      </c>
      <c r="E482" s="4" t="s">
        <v>1030</v>
      </c>
      <c r="F482" s="5">
        <v>30</v>
      </c>
      <c r="G482" s="6">
        <v>165.17</v>
      </c>
      <c r="H482" s="12">
        <f t="shared" ref="H482:H492" si="68">G482*0.14</f>
        <v>23.123799999999999</v>
      </c>
      <c r="I482" s="13">
        <f t="shared" ref="I482:I492" si="69">G482*0.22</f>
        <v>36.337399999999995</v>
      </c>
      <c r="J482" s="13">
        <f t="shared" si="62"/>
        <v>224.63119999999998</v>
      </c>
      <c r="K482" s="13">
        <f t="shared" si="63"/>
        <v>247.09432000000001</v>
      </c>
      <c r="L482" s="7"/>
      <c r="M482" s="4" t="s">
        <v>1067</v>
      </c>
      <c r="N482" s="7" t="s">
        <v>1934</v>
      </c>
      <c r="O482" s="8" t="s">
        <v>1312</v>
      </c>
      <c r="P482" s="10">
        <v>46149</v>
      </c>
    </row>
    <row r="483" spans="1:16" ht="75" x14ac:dyDescent="0.2">
      <c r="A483" s="3" t="s">
        <v>1029</v>
      </c>
      <c r="B483" s="4" t="s">
        <v>1065</v>
      </c>
      <c r="C483" s="4" t="s">
        <v>1069</v>
      </c>
      <c r="D483" s="4" t="s">
        <v>373</v>
      </c>
      <c r="E483" s="4" t="s">
        <v>1030</v>
      </c>
      <c r="F483" s="5">
        <v>90</v>
      </c>
      <c r="G483" s="6">
        <v>495.51</v>
      </c>
      <c r="H483" s="12">
        <f t="shared" si="68"/>
        <v>69.371400000000008</v>
      </c>
      <c r="I483" s="13">
        <f t="shared" si="69"/>
        <v>109.01219999999999</v>
      </c>
      <c r="J483" s="13">
        <f t="shared" si="62"/>
        <v>673.89359999999999</v>
      </c>
      <c r="K483" s="13">
        <f t="shared" si="63"/>
        <v>741.28296</v>
      </c>
      <c r="L483" s="7"/>
      <c r="M483" s="4" t="s">
        <v>1067</v>
      </c>
      <c r="N483" s="7" t="s">
        <v>1934</v>
      </c>
      <c r="O483" s="8" t="s">
        <v>1070</v>
      </c>
      <c r="P483" s="10">
        <v>46149</v>
      </c>
    </row>
    <row r="484" spans="1:16" ht="75" x14ac:dyDescent="0.2">
      <c r="A484" s="3" t="s">
        <v>1029</v>
      </c>
      <c r="B484" s="4" t="s">
        <v>1065</v>
      </c>
      <c r="C484" s="4" t="s">
        <v>283</v>
      </c>
      <c r="D484" s="4" t="s">
        <v>373</v>
      </c>
      <c r="E484" s="4" t="s">
        <v>1030</v>
      </c>
      <c r="F484" s="5">
        <v>30</v>
      </c>
      <c r="G484" s="6">
        <v>113.27</v>
      </c>
      <c r="H484" s="12">
        <f t="shared" si="68"/>
        <v>15.857800000000001</v>
      </c>
      <c r="I484" s="13">
        <f t="shared" si="69"/>
        <v>24.9194</v>
      </c>
      <c r="J484" s="13">
        <f t="shared" si="62"/>
        <v>154.0472</v>
      </c>
      <c r="K484" s="13">
        <f t="shared" si="63"/>
        <v>169.45192000000003</v>
      </c>
      <c r="L484" s="7"/>
      <c r="M484" s="4" t="s">
        <v>1067</v>
      </c>
      <c r="N484" s="7" t="s">
        <v>1934</v>
      </c>
      <c r="O484" s="8" t="s">
        <v>1313</v>
      </c>
      <c r="P484" s="10">
        <v>46149</v>
      </c>
    </row>
    <row r="485" spans="1:16" ht="75" x14ac:dyDescent="0.2">
      <c r="A485" s="3" t="s">
        <v>1029</v>
      </c>
      <c r="B485" s="4" t="s">
        <v>1065</v>
      </c>
      <c r="C485" s="4" t="s">
        <v>1066</v>
      </c>
      <c r="D485" s="4" t="s">
        <v>373</v>
      </c>
      <c r="E485" s="4" t="s">
        <v>1030</v>
      </c>
      <c r="F485" s="5">
        <v>90</v>
      </c>
      <c r="G485" s="6">
        <v>339.81</v>
      </c>
      <c r="H485" s="12">
        <f t="shared" si="68"/>
        <v>47.573400000000007</v>
      </c>
      <c r="I485" s="13">
        <f t="shared" si="69"/>
        <v>74.758200000000002</v>
      </c>
      <c r="J485" s="13">
        <f t="shared" si="62"/>
        <v>462.14159999999998</v>
      </c>
      <c r="K485" s="13">
        <f t="shared" si="63"/>
        <v>508.35576000000003</v>
      </c>
      <c r="L485" s="7"/>
      <c r="M485" s="4" t="s">
        <v>1067</v>
      </c>
      <c r="N485" s="7" t="s">
        <v>1934</v>
      </c>
      <c r="O485" s="8" t="s">
        <v>1068</v>
      </c>
      <c r="P485" s="10">
        <v>46149</v>
      </c>
    </row>
    <row r="486" spans="1:16" ht="105" x14ac:dyDescent="0.2">
      <c r="A486" s="3" t="s">
        <v>1029</v>
      </c>
      <c r="B486" s="4" t="s">
        <v>1084</v>
      </c>
      <c r="C486" s="4" t="s">
        <v>104</v>
      </c>
      <c r="D486" s="4" t="s">
        <v>616</v>
      </c>
      <c r="E486" s="4" t="s">
        <v>1030</v>
      </c>
      <c r="F486" s="5">
        <v>30</v>
      </c>
      <c r="G486" s="6">
        <v>165.17</v>
      </c>
      <c r="H486" s="12">
        <f t="shared" si="68"/>
        <v>23.123799999999999</v>
      </c>
      <c r="I486" s="13">
        <f t="shared" si="69"/>
        <v>36.337399999999995</v>
      </c>
      <c r="J486" s="13">
        <f t="shared" si="62"/>
        <v>224.63119999999998</v>
      </c>
      <c r="K486" s="13">
        <f t="shared" si="63"/>
        <v>247.09432000000001</v>
      </c>
      <c r="L486" s="7"/>
      <c r="M486" s="4" t="s">
        <v>1330</v>
      </c>
      <c r="N486" s="7" t="s">
        <v>1934</v>
      </c>
      <c r="O486" s="8" t="s">
        <v>1332</v>
      </c>
      <c r="P486" s="10">
        <v>46149</v>
      </c>
    </row>
    <row r="487" spans="1:16" ht="105" x14ac:dyDescent="0.2">
      <c r="A487" s="3" t="s">
        <v>1029</v>
      </c>
      <c r="B487" s="4" t="s">
        <v>1084</v>
      </c>
      <c r="C487" s="4" t="s">
        <v>104</v>
      </c>
      <c r="D487" s="4" t="s">
        <v>616</v>
      </c>
      <c r="E487" s="4" t="s">
        <v>1030</v>
      </c>
      <c r="F487" s="5">
        <v>30</v>
      </c>
      <c r="G487" s="6">
        <v>165.17</v>
      </c>
      <c r="H487" s="12">
        <f t="shared" si="68"/>
        <v>23.123799999999999</v>
      </c>
      <c r="I487" s="13">
        <f t="shared" si="69"/>
        <v>36.337399999999995</v>
      </c>
      <c r="J487" s="13">
        <f t="shared" si="62"/>
        <v>224.63119999999998</v>
      </c>
      <c r="K487" s="13">
        <f t="shared" si="63"/>
        <v>247.09432000000001</v>
      </c>
      <c r="L487" s="7"/>
      <c r="M487" s="4" t="s">
        <v>1085</v>
      </c>
      <c r="N487" s="7" t="s">
        <v>1934</v>
      </c>
      <c r="O487" s="8" t="s">
        <v>1088</v>
      </c>
      <c r="P487" s="10">
        <v>46149</v>
      </c>
    </row>
    <row r="488" spans="1:16" ht="120" x14ac:dyDescent="0.2">
      <c r="A488" s="3" t="s">
        <v>1029</v>
      </c>
      <c r="B488" s="4" t="s">
        <v>1029</v>
      </c>
      <c r="C488" s="4" t="s">
        <v>654</v>
      </c>
      <c r="D488" s="4" t="s">
        <v>408</v>
      </c>
      <c r="E488" s="4" t="s">
        <v>1030</v>
      </c>
      <c r="F488" s="5">
        <v>28</v>
      </c>
      <c r="G488" s="6">
        <v>125</v>
      </c>
      <c r="H488" s="12">
        <f t="shared" si="68"/>
        <v>17.5</v>
      </c>
      <c r="I488" s="13">
        <f t="shared" si="69"/>
        <v>27.5</v>
      </c>
      <c r="J488" s="13">
        <f t="shared" si="62"/>
        <v>170</v>
      </c>
      <c r="K488" s="13">
        <f t="shared" si="63"/>
        <v>187.00000000000003</v>
      </c>
      <c r="L488" s="7"/>
      <c r="M488" s="4" t="s">
        <v>1299</v>
      </c>
      <c r="N488" s="7" t="s">
        <v>1934</v>
      </c>
      <c r="O488" s="8" t="s">
        <v>1058</v>
      </c>
      <c r="P488" s="10">
        <v>46149</v>
      </c>
    </row>
    <row r="489" spans="1:16" ht="195" x14ac:dyDescent="0.2">
      <c r="A489" s="3" t="s">
        <v>1029</v>
      </c>
      <c r="B489" s="4" t="s">
        <v>1029</v>
      </c>
      <c r="C489" s="4" t="s">
        <v>216</v>
      </c>
      <c r="D489" s="4" t="s">
        <v>367</v>
      </c>
      <c r="E489" s="4" t="s">
        <v>1030</v>
      </c>
      <c r="F489" s="5">
        <v>30</v>
      </c>
      <c r="G489" s="6">
        <v>165.17</v>
      </c>
      <c r="H489" s="12">
        <f t="shared" si="68"/>
        <v>23.123799999999999</v>
      </c>
      <c r="I489" s="13">
        <f t="shared" si="69"/>
        <v>36.337399999999995</v>
      </c>
      <c r="J489" s="13">
        <f t="shared" si="62"/>
        <v>224.63119999999998</v>
      </c>
      <c r="K489" s="13">
        <f t="shared" si="63"/>
        <v>247.09432000000001</v>
      </c>
      <c r="L489" s="7"/>
      <c r="M489" s="4" t="s">
        <v>1219</v>
      </c>
      <c r="N489" s="7" t="s">
        <v>1934</v>
      </c>
      <c r="O489" s="8" t="s">
        <v>1221</v>
      </c>
      <c r="P489" s="10">
        <v>46149</v>
      </c>
    </row>
    <row r="490" spans="1:16" ht="195" x14ac:dyDescent="0.2">
      <c r="A490" s="3" t="s">
        <v>1029</v>
      </c>
      <c r="B490" s="4" t="s">
        <v>1029</v>
      </c>
      <c r="C490" s="4" t="s">
        <v>216</v>
      </c>
      <c r="D490" s="4" t="s">
        <v>367</v>
      </c>
      <c r="E490" s="4" t="s">
        <v>1030</v>
      </c>
      <c r="F490" s="5">
        <v>30</v>
      </c>
      <c r="G490" s="6">
        <v>165.17</v>
      </c>
      <c r="H490" s="12">
        <f t="shared" si="68"/>
        <v>23.123799999999999</v>
      </c>
      <c r="I490" s="13">
        <f t="shared" si="69"/>
        <v>36.337399999999995</v>
      </c>
      <c r="J490" s="13">
        <f t="shared" si="62"/>
        <v>224.63119999999998</v>
      </c>
      <c r="K490" s="13">
        <f t="shared" si="63"/>
        <v>247.09432000000001</v>
      </c>
      <c r="L490" s="7"/>
      <c r="M490" s="4" t="s">
        <v>1038</v>
      </c>
      <c r="N490" s="7" t="s">
        <v>1934</v>
      </c>
      <c r="O490" s="8" t="s">
        <v>1307</v>
      </c>
      <c r="P490" s="10">
        <v>46149</v>
      </c>
    </row>
    <row r="491" spans="1:16" ht="195" x14ac:dyDescent="0.2">
      <c r="A491" s="3" t="s">
        <v>1029</v>
      </c>
      <c r="B491" s="4" t="s">
        <v>1029</v>
      </c>
      <c r="C491" s="4" t="s">
        <v>216</v>
      </c>
      <c r="D491" s="4" t="s">
        <v>452</v>
      </c>
      <c r="E491" s="4" t="s">
        <v>1030</v>
      </c>
      <c r="F491" s="5">
        <v>30</v>
      </c>
      <c r="G491" s="6">
        <v>165.17</v>
      </c>
      <c r="H491" s="12">
        <f t="shared" si="68"/>
        <v>23.123799999999999</v>
      </c>
      <c r="I491" s="13">
        <f t="shared" si="69"/>
        <v>36.337399999999995</v>
      </c>
      <c r="J491" s="13">
        <f t="shared" si="62"/>
        <v>224.63119999999998</v>
      </c>
      <c r="K491" s="13">
        <f t="shared" si="63"/>
        <v>247.09432000000001</v>
      </c>
      <c r="L491" s="7"/>
      <c r="M491" s="4" t="s">
        <v>1038</v>
      </c>
      <c r="N491" s="7" t="s">
        <v>1934</v>
      </c>
      <c r="O491" s="8" t="s">
        <v>1309</v>
      </c>
      <c r="P491" s="10">
        <v>46149</v>
      </c>
    </row>
    <row r="492" spans="1:16" ht="195" x14ac:dyDescent="0.2">
      <c r="A492" s="3" t="s">
        <v>1029</v>
      </c>
      <c r="B492" s="4" t="s">
        <v>1029</v>
      </c>
      <c r="C492" s="4" t="s">
        <v>216</v>
      </c>
      <c r="D492" s="4" t="s">
        <v>452</v>
      </c>
      <c r="E492" s="4" t="s">
        <v>1030</v>
      </c>
      <c r="F492" s="5">
        <v>30</v>
      </c>
      <c r="G492" s="6">
        <v>165.17</v>
      </c>
      <c r="H492" s="12">
        <f t="shared" si="68"/>
        <v>23.123799999999999</v>
      </c>
      <c r="I492" s="13">
        <f t="shared" si="69"/>
        <v>36.337399999999995</v>
      </c>
      <c r="J492" s="13">
        <f t="shared" si="62"/>
        <v>224.63119999999998</v>
      </c>
      <c r="K492" s="13">
        <f t="shared" si="63"/>
        <v>247.09432000000001</v>
      </c>
      <c r="L492" s="7"/>
      <c r="M492" s="4" t="s">
        <v>1038</v>
      </c>
      <c r="N492" s="7" t="s">
        <v>1934</v>
      </c>
      <c r="O492" s="8" t="s">
        <v>1040</v>
      </c>
      <c r="P492" s="10">
        <v>46149</v>
      </c>
    </row>
    <row r="493" spans="1:16" ht="105" x14ac:dyDescent="0.2">
      <c r="A493" s="3" t="s">
        <v>1029</v>
      </c>
      <c r="B493" s="4" t="s">
        <v>1084</v>
      </c>
      <c r="C493" s="4" t="s">
        <v>395</v>
      </c>
      <c r="D493" s="4" t="s">
        <v>616</v>
      </c>
      <c r="E493" s="4" t="s">
        <v>1030</v>
      </c>
      <c r="F493" s="5">
        <v>30</v>
      </c>
      <c r="G493" s="6">
        <v>68.38</v>
      </c>
      <c r="H493" s="12">
        <f>G493*0.17</f>
        <v>11.624600000000001</v>
      </c>
      <c r="I493" s="13">
        <f>G493*0.3</f>
        <v>20.513999999999999</v>
      </c>
      <c r="J493" s="13">
        <f t="shared" si="62"/>
        <v>100.51859999999999</v>
      </c>
      <c r="K493" s="13">
        <f t="shared" si="63"/>
        <v>110.57046</v>
      </c>
      <c r="L493" s="7"/>
      <c r="M493" s="4" t="s">
        <v>1330</v>
      </c>
      <c r="N493" s="7" t="s">
        <v>1934</v>
      </c>
      <c r="O493" s="8" t="s">
        <v>1333</v>
      </c>
      <c r="P493" s="10">
        <v>46149</v>
      </c>
    </row>
    <row r="494" spans="1:16" ht="105" x14ac:dyDescent="0.2">
      <c r="A494" s="3" t="s">
        <v>1029</v>
      </c>
      <c r="B494" s="4" t="s">
        <v>1084</v>
      </c>
      <c r="C494" s="4" t="s">
        <v>395</v>
      </c>
      <c r="D494" s="4" t="s">
        <v>616</v>
      </c>
      <c r="E494" s="4" t="s">
        <v>1030</v>
      </c>
      <c r="F494" s="5">
        <v>30</v>
      </c>
      <c r="G494" s="6">
        <v>68.38</v>
      </c>
      <c r="H494" s="12">
        <f>G494*0.17</f>
        <v>11.624600000000001</v>
      </c>
      <c r="I494" s="13">
        <f>G494*0.3</f>
        <v>20.513999999999999</v>
      </c>
      <c r="J494" s="13">
        <f t="shared" si="62"/>
        <v>100.51859999999999</v>
      </c>
      <c r="K494" s="13">
        <f t="shared" si="63"/>
        <v>110.57046</v>
      </c>
      <c r="L494" s="7"/>
      <c r="M494" s="4" t="s">
        <v>1085</v>
      </c>
      <c r="N494" s="7" t="s">
        <v>1934</v>
      </c>
      <c r="O494" s="8" t="s">
        <v>1086</v>
      </c>
      <c r="P494" s="10">
        <v>46149</v>
      </c>
    </row>
    <row r="495" spans="1:16" ht="105" x14ac:dyDescent="0.2">
      <c r="A495" s="3" t="s">
        <v>1029</v>
      </c>
      <c r="B495" s="4" t="s">
        <v>1084</v>
      </c>
      <c r="C495" s="4" t="s">
        <v>82</v>
      </c>
      <c r="D495" s="4" t="s">
        <v>616</v>
      </c>
      <c r="E495" s="4" t="s">
        <v>1030</v>
      </c>
      <c r="F495" s="5">
        <v>30</v>
      </c>
      <c r="G495" s="6">
        <v>113.27</v>
      </c>
      <c r="H495" s="12">
        <f>G495*0.14</f>
        <v>15.857800000000001</v>
      </c>
      <c r="I495" s="13">
        <f>G495*0.22</f>
        <v>24.9194</v>
      </c>
      <c r="J495" s="13">
        <f t="shared" si="62"/>
        <v>154.0472</v>
      </c>
      <c r="K495" s="13">
        <f t="shared" si="63"/>
        <v>169.45192000000003</v>
      </c>
      <c r="L495" s="7"/>
      <c r="M495" s="4" t="s">
        <v>1330</v>
      </c>
      <c r="N495" s="7" t="s">
        <v>1934</v>
      </c>
      <c r="O495" s="8" t="s">
        <v>1331</v>
      </c>
      <c r="P495" s="10">
        <v>46149</v>
      </c>
    </row>
    <row r="496" spans="1:16" ht="105" x14ac:dyDescent="0.2">
      <c r="A496" s="3" t="s">
        <v>1029</v>
      </c>
      <c r="B496" s="4" t="s">
        <v>1084</v>
      </c>
      <c r="C496" s="4" t="s">
        <v>82</v>
      </c>
      <c r="D496" s="4" t="s">
        <v>616</v>
      </c>
      <c r="E496" s="4" t="s">
        <v>1030</v>
      </c>
      <c r="F496" s="5">
        <v>30</v>
      </c>
      <c r="G496" s="6">
        <v>113.27</v>
      </c>
      <c r="H496" s="12">
        <f>G496*0.14</f>
        <v>15.857800000000001</v>
      </c>
      <c r="I496" s="13">
        <f>G496*0.22</f>
        <v>24.9194</v>
      </c>
      <c r="J496" s="13">
        <f t="shared" si="62"/>
        <v>154.0472</v>
      </c>
      <c r="K496" s="13">
        <f t="shared" si="63"/>
        <v>169.45192000000003</v>
      </c>
      <c r="L496" s="7"/>
      <c r="M496" s="4" t="s">
        <v>1085</v>
      </c>
      <c r="N496" s="7" t="s">
        <v>1934</v>
      </c>
      <c r="O496" s="8" t="s">
        <v>1087</v>
      </c>
      <c r="P496" s="10">
        <v>46149</v>
      </c>
    </row>
    <row r="497" spans="1:16" ht="120" x14ac:dyDescent="0.2">
      <c r="A497" s="3" t="s">
        <v>1029</v>
      </c>
      <c r="B497" s="4" t="s">
        <v>1029</v>
      </c>
      <c r="C497" s="4" t="s">
        <v>357</v>
      </c>
      <c r="D497" s="4" t="s">
        <v>408</v>
      </c>
      <c r="E497" s="4" t="s">
        <v>1030</v>
      </c>
      <c r="F497" s="5">
        <v>28</v>
      </c>
      <c r="G497" s="6">
        <v>98</v>
      </c>
      <c r="H497" s="12">
        <f>G497*0.17</f>
        <v>16.66</v>
      </c>
      <c r="I497" s="13">
        <f>G497*0.3</f>
        <v>29.4</v>
      </c>
      <c r="J497" s="13">
        <f t="shared" si="62"/>
        <v>144.06</v>
      </c>
      <c r="K497" s="13">
        <f t="shared" si="63"/>
        <v>158.46600000000001</v>
      </c>
      <c r="L497" s="7"/>
      <c r="M497" s="4" t="s">
        <v>1299</v>
      </c>
      <c r="N497" s="7" t="s">
        <v>1934</v>
      </c>
      <c r="O497" s="8" t="s">
        <v>1057</v>
      </c>
      <c r="P497" s="10">
        <v>46149</v>
      </c>
    </row>
    <row r="498" spans="1:16" ht="195" x14ac:dyDescent="0.2">
      <c r="A498" s="3" t="s">
        <v>1029</v>
      </c>
      <c r="B498" s="4" t="s">
        <v>1029</v>
      </c>
      <c r="C498" s="4" t="s">
        <v>486</v>
      </c>
      <c r="D498" s="4" t="s">
        <v>367</v>
      </c>
      <c r="E498" s="4" t="s">
        <v>1030</v>
      </c>
      <c r="F498" s="5">
        <v>30</v>
      </c>
      <c r="G498" s="6">
        <v>113.27</v>
      </c>
      <c r="H498" s="12">
        <f t="shared" ref="H498:H510" si="70">G498*0.14</f>
        <v>15.857800000000001</v>
      </c>
      <c r="I498" s="13">
        <f t="shared" ref="I498:I510" si="71">G498*0.22</f>
        <v>24.9194</v>
      </c>
      <c r="J498" s="13">
        <f t="shared" si="62"/>
        <v>154.0472</v>
      </c>
      <c r="K498" s="13">
        <f t="shared" si="63"/>
        <v>169.45192000000003</v>
      </c>
      <c r="L498" s="7"/>
      <c r="M498" s="4" t="s">
        <v>1038</v>
      </c>
      <c r="N498" s="7" t="s">
        <v>1934</v>
      </c>
      <c r="O498" s="8" t="s">
        <v>1308</v>
      </c>
      <c r="P498" s="10">
        <v>46149</v>
      </c>
    </row>
    <row r="499" spans="1:16" ht="195" x14ac:dyDescent="0.2">
      <c r="A499" s="3" t="s">
        <v>1029</v>
      </c>
      <c r="B499" s="4" t="s">
        <v>1029</v>
      </c>
      <c r="C499" s="4" t="s">
        <v>486</v>
      </c>
      <c r="D499" s="4" t="s">
        <v>367</v>
      </c>
      <c r="E499" s="4" t="s">
        <v>1030</v>
      </c>
      <c r="F499" s="5">
        <v>30</v>
      </c>
      <c r="G499" s="6">
        <v>113.27</v>
      </c>
      <c r="H499" s="12">
        <f t="shared" si="70"/>
        <v>15.857800000000001</v>
      </c>
      <c r="I499" s="13">
        <f t="shared" si="71"/>
        <v>24.9194</v>
      </c>
      <c r="J499" s="13">
        <f t="shared" si="62"/>
        <v>154.0472</v>
      </c>
      <c r="K499" s="13">
        <f t="shared" si="63"/>
        <v>169.45192000000003</v>
      </c>
      <c r="L499" s="7"/>
      <c r="M499" s="4" t="s">
        <v>1219</v>
      </c>
      <c r="N499" s="7" t="s">
        <v>1934</v>
      </c>
      <c r="O499" s="8" t="s">
        <v>1220</v>
      </c>
      <c r="P499" s="10">
        <v>46149</v>
      </c>
    </row>
    <row r="500" spans="1:16" ht="195" x14ac:dyDescent="0.2">
      <c r="A500" s="3" t="s">
        <v>1029</v>
      </c>
      <c r="B500" s="4" t="s">
        <v>1029</v>
      </c>
      <c r="C500" s="4" t="s">
        <v>486</v>
      </c>
      <c r="D500" s="4" t="s">
        <v>452</v>
      </c>
      <c r="E500" s="4" t="s">
        <v>1030</v>
      </c>
      <c r="F500" s="5">
        <v>30</v>
      </c>
      <c r="G500" s="6">
        <v>113.27</v>
      </c>
      <c r="H500" s="12">
        <f t="shared" si="70"/>
        <v>15.857800000000001</v>
      </c>
      <c r="I500" s="13">
        <f t="shared" si="71"/>
        <v>24.9194</v>
      </c>
      <c r="J500" s="13">
        <f t="shared" si="62"/>
        <v>154.0472</v>
      </c>
      <c r="K500" s="13">
        <f t="shared" si="63"/>
        <v>169.45192000000003</v>
      </c>
      <c r="L500" s="7"/>
      <c r="M500" s="4" t="s">
        <v>1038</v>
      </c>
      <c r="N500" s="7" t="s">
        <v>1934</v>
      </c>
      <c r="O500" s="8" t="s">
        <v>1039</v>
      </c>
      <c r="P500" s="10">
        <v>46149</v>
      </c>
    </row>
    <row r="501" spans="1:16" ht="195" x14ac:dyDescent="0.2">
      <c r="A501" s="3" t="s">
        <v>1029</v>
      </c>
      <c r="B501" s="4" t="s">
        <v>1029</v>
      </c>
      <c r="C501" s="4" t="s">
        <v>486</v>
      </c>
      <c r="D501" s="4" t="s">
        <v>452</v>
      </c>
      <c r="E501" s="4" t="s">
        <v>1030</v>
      </c>
      <c r="F501" s="5">
        <v>30</v>
      </c>
      <c r="G501" s="6">
        <v>113.27</v>
      </c>
      <c r="H501" s="12">
        <f t="shared" si="70"/>
        <v>15.857800000000001</v>
      </c>
      <c r="I501" s="13">
        <f t="shared" si="71"/>
        <v>24.9194</v>
      </c>
      <c r="J501" s="13">
        <f t="shared" si="62"/>
        <v>154.0472</v>
      </c>
      <c r="K501" s="13">
        <f t="shared" si="63"/>
        <v>169.45192000000003</v>
      </c>
      <c r="L501" s="7"/>
      <c r="M501" s="4" t="s">
        <v>1038</v>
      </c>
      <c r="N501" s="7" t="s">
        <v>1934</v>
      </c>
      <c r="O501" s="8" t="s">
        <v>1310</v>
      </c>
      <c r="P501" s="10">
        <v>46149</v>
      </c>
    </row>
    <row r="502" spans="1:16" ht="135" x14ac:dyDescent="0.2">
      <c r="A502" s="3" t="s">
        <v>1029</v>
      </c>
      <c r="B502" s="4" t="s">
        <v>1235</v>
      </c>
      <c r="C502" s="4" t="s">
        <v>104</v>
      </c>
      <c r="D502" s="4" t="s">
        <v>401</v>
      </c>
      <c r="E502" s="4" t="s">
        <v>550</v>
      </c>
      <c r="F502" s="5">
        <v>30</v>
      </c>
      <c r="G502" s="6">
        <v>165.17</v>
      </c>
      <c r="H502" s="12">
        <f t="shared" si="70"/>
        <v>23.123799999999999</v>
      </c>
      <c r="I502" s="13">
        <f t="shared" si="71"/>
        <v>36.337399999999995</v>
      </c>
      <c r="J502" s="13">
        <f t="shared" si="62"/>
        <v>224.63119999999998</v>
      </c>
      <c r="K502" s="13">
        <f t="shared" si="63"/>
        <v>247.09432000000001</v>
      </c>
      <c r="L502" s="7"/>
      <c r="M502" s="4" t="s">
        <v>1236</v>
      </c>
      <c r="N502" s="7" t="s">
        <v>1934</v>
      </c>
      <c r="O502" s="8" t="s">
        <v>1256</v>
      </c>
      <c r="P502" s="10">
        <v>46149</v>
      </c>
    </row>
    <row r="503" spans="1:16" ht="135" x14ac:dyDescent="0.2">
      <c r="A503" s="3" t="s">
        <v>1029</v>
      </c>
      <c r="B503" s="4" t="s">
        <v>1235</v>
      </c>
      <c r="C503" s="4" t="s">
        <v>104</v>
      </c>
      <c r="D503" s="4" t="s">
        <v>401</v>
      </c>
      <c r="E503" s="4" t="s">
        <v>550</v>
      </c>
      <c r="F503" s="5">
        <v>30</v>
      </c>
      <c r="G503" s="6">
        <v>165.17</v>
      </c>
      <c r="H503" s="12">
        <f t="shared" si="70"/>
        <v>23.123799999999999</v>
      </c>
      <c r="I503" s="13">
        <f t="shared" si="71"/>
        <v>36.337399999999995</v>
      </c>
      <c r="J503" s="13">
        <f t="shared" si="62"/>
        <v>224.63119999999998</v>
      </c>
      <c r="K503" s="13">
        <f t="shared" si="63"/>
        <v>247.09432000000001</v>
      </c>
      <c r="L503" s="7"/>
      <c r="M503" s="4" t="s">
        <v>1236</v>
      </c>
      <c r="N503" s="7" t="s">
        <v>1934</v>
      </c>
      <c r="O503" s="8" t="s">
        <v>1257</v>
      </c>
      <c r="P503" s="10">
        <v>46149</v>
      </c>
    </row>
    <row r="504" spans="1:16" ht="135" x14ac:dyDescent="0.2">
      <c r="A504" s="3" t="s">
        <v>1029</v>
      </c>
      <c r="B504" s="4" t="s">
        <v>1235</v>
      </c>
      <c r="C504" s="4" t="s">
        <v>573</v>
      </c>
      <c r="D504" s="4" t="s">
        <v>401</v>
      </c>
      <c r="E504" s="4" t="s">
        <v>550</v>
      </c>
      <c r="F504" s="5">
        <v>30</v>
      </c>
      <c r="G504" s="6">
        <v>165.17</v>
      </c>
      <c r="H504" s="12">
        <f t="shared" si="70"/>
        <v>23.123799999999999</v>
      </c>
      <c r="I504" s="13">
        <f t="shared" si="71"/>
        <v>36.337399999999995</v>
      </c>
      <c r="J504" s="13">
        <f t="shared" si="62"/>
        <v>224.63119999999998</v>
      </c>
      <c r="K504" s="13">
        <f t="shared" si="63"/>
        <v>247.09432000000001</v>
      </c>
      <c r="L504" s="7"/>
      <c r="M504" s="4" t="s">
        <v>1236</v>
      </c>
      <c r="N504" s="7" t="s">
        <v>1934</v>
      </c>
      <c r="O504" s="8" t="s">
        <v>1255</v>
      </c>
      <c r="P504" s="10">
        <v>46149</v>
      </c>
    </row>
    <row r="505" spans="1:16" ht="135" x14ac:dyDescent="0.2">
      <c r="A505" s="3" t="s">
        <v>1029</v>
      </c>
      <c r="B505" s="4" t="s">
        <v>1235</v>
      </c>
      <c r="C505" s="4" t="s">
        <v>573</v>
      </c>
      <c r="D505" s="4" t="s">
        <v>401</v>
      </c>
      <c r="E505" s="4" t="s">
        <v>550</v>
      </c>
      <c r="F505" s="5">
        <v>30</v>
      </c>
      <c r="G505" s="6">
        <v>165.17</v>
      </c>
      <c r="H505" s="12">
        <f t="shared" si="70"/>
        <v>23.123799999999999</v>
      </c>
      <c r="I505" s="13">
        <f t="shared" si="71"/>
        <v>36.337399999999995</v>
      </c>
      <c r="J505" s="13">
        <f t="shared" si="62"/>
        <v>224.63119999999998</v>
      </c>
      <c r="K505" s="13">
        <f t="shared" si="63"/>
        <v>247.09432000000001</v>
      </c>
      <c r="L505" s="7"/>
      <c r="M505" s="4" t="s">
        <v>1236</v>
      </c>
      <c r="N505" s="7" t="s">
        <v>1934</v>
      </c>
      <c r="O505" s="8" t="s">
        <v>1258</v>
      </c>
      <c r="P505" s="10">
        <v>46149</v>
      </c>
    </row>
    <row r="506" spans="1:16" ht="135" x14ac:dyDescent="0.2">
      <c r="A506" s="3" t="s">
        <v>1029</v>
      </c>
      <c r="B506" s="4" t="s">
        <v>1235</v>
      </c>
      <c r="C506" s="4" t="s">
        <v>82</v>
      </c>
      <c r="D506" s="4" t="s">
        <v>401</v>
      </c>
      <c r="E506" s="4" t="s">
        <v>550</v>
      </c>
      <c r="F506" s="5">
        <v>30</v>
      </c>
      <c r="G506" s="6">
        <v>113.27</v>
      </c>
      <c r="H506" s="12">
        <f t="shared" si="70"/>
        <v>15.857800000000001</v>
      </c>
      <c r="I506" s="13">
        <f t="shared" si="71"/>
        <v>24.9194</v>
      </c>
      <c r="J506" s="13">
        <f t="shared" si="62"/>
        <v>154.0472</v>
      </c>
      <c r="K506" s="13">
        <f t="shared" si="63"/>
        <v>169.45192000000003</v>
      </c>
      <c r="L506" s="7"/>
      <c r="M506" s="4" t="s">
        <v>1236</v>
      </c>
      <c r="N506" s="7" t="s">
        <v>1934</v>
      </c>
      <c r="O506" s="8" t="s">
        <v>1238</v>
      </c>
      <c r="P506" s="10">
        <v>46149</v>
      </c>
    </row>
    <row r="507" spans="1:16" ht="135" x14ac:dyDescent="0.2">
      <c r="A507" s="3" t="s">
        <v>1029</v>
      </c>
      <c r="B507" s="4" t="s">
        <v>1235</v>
      </c>
      <c r="C507" s="4" t="s">
        <v>82</v>
      </c>
      <c r="D507" s="4" t="s">
        <v>401</v>
      </c>
      <c r="E507" s="4" t="s">
        <v>550</v>
      </c>
      <c r="F507" s="5">
        <v>30</v>
      </c>
      <c r="G507" s="6">
        <v>113.27</v>
      </c>
      <c r="H507" s="12">
        <f t="shared" si="70"/>
        <v>15.857800000000001</v>
      </c>
      <c r="I507" s="13">
        <f t="shared" si="71"/>
        <v>24.9194</v>
      </c>
      <c r="J507" s="13">
        <f t="shared" si="62"/>
        <v>154.0472</v>
      </c>
      <c r="K507" s="13">
        <f t="shared" si="63"/>
        <v>169.45192000000003</v>
      </c>
      <c r="L507" s="7"/>
      <c r="M507" s="4" t="s">
        <v>1236</v>
      </c>
      <c r="N507" s="7" t="s">
        <v>1934</v>
      </c>
      <c r="O507" s="8" t="s">
        <v>1239</v>
      </c>
      <c r="P507" s="10">
        <v>46149</v>
      </c>
    </row>
    <row r="508" spans="1:16" ht="135" x14ac:dyDescent="0.2">
      <c r="A508" s="3" t="s">
        <v>1029</v>
      </c>
      <c r="B508" s="4" t="s">
        <v>1235</v>
      </c>
      <c r="C508" s="4" t="s">
        <v>927</v>
      </c>
      <c r="D508" s="4" t="s">
        <v>401</v>
      </c>
      <c r="E508" s="4" t="s">
        <v>550</v>
      </c>
      <c r="F508" s="5">
        <v>30</v>
      </c>
      <c r="G508" s="6">
        <v>113.27</v>
      </c>
      <c r="H508" s="12">
        <f t="shared" si="70"/>
        <v>15.857800000000001</v>
      </c>
      <c r="I508" s="13">
        <f t="shared" si="71"/>
        <v>24.9194</v>
      </c>
      <c r="J508" s="13">
        <f t="shared" si="62"/>
        <v>154.0472</v>
      </c>
      <c r="K508" s="13">
        <f t="shared" si="63"/>
        <v>169.45192000000003</v>
      </c>
      <c r="L508" s="7"/>
      <c r="M508" s="4" t="s">
        <v>1236</v>
      </c>
      <c r="N508" s="7" t="s">
        <v>1934</v>
      </c>
      <c r="O508" s="8" t="s">
        <v>1237</v>
      </c>
      <c r="P508" s="10">
        <v>46149</v>
      </c>
    </row>
    <row r="509" spans="1:16" ht="135" x14ac:dyDescent="0.2">
      <c r="A509" s="3" t="s">
        <v>1029</v>
      </c>
      <c r="B509" s="4" t="s">
        <v>1235</v>
      </c>
      <c r="C509" s="4" t="s">
        <v>927</v>
      </c>
      <c r="D509" s="4" t="s">
        <v>401</v>
      </c>
      <c r="E509" s="4" t="s">
        <v>550</v>
      </c>
      <c r="F509" s="5">
        <v>30</v>
      </c>
      <c r="G509" s="6">
        <v>113.27</v>
      </c>
      <c r="H509" s="12">
        <f t="shared" si="70"/>
        <v>15.857800000000001</v>
      </c>
      <c r="I509" s="13">
        <f t="shared" si="71"/>
        <v>24.9194</v>
      </c>
      <c r="J509" s="13">
        <f t="shared" si="62"/>
        <v>154.0472</v>
      </c>
      <c r="K509" s="13">
        <f t="shared" si="63"/>
        <v>169.45192000000003</v>
      </c>
      <c r="L509" s="7"/>
      <c r="M509" s="4" t="s">
        <v>1236</v>
      </c>
      <c r="N509" s="7" t="s">
        <v>1934</v>
      </c>
      <c r="O509" s="8" t="s">
        <v>1240</v>
      </c>
      <c r="P509" s="10">
        <v>46149</v>
      </c>
    </row>
    <row r="510" spans="1:16" ht="105" x14ac:dyDescent="0.2">
      <c r="A510" s="3" t="s">
        <v>1029</v>
      </c>
      <c r="B510" s="4" t="s">
        <v>1031</v>
      </c>
      <c r="C510" s="4" t="s">
        <v>1032</v>
      </c>
      <c r="D510" s="4" t="s">
        <v>366</v>
      </c>
      <c r="E510" s="4" t="s">
        <v>1030</v>
      </c>
      <c r="F510" s="5">
        <v>28</v>
      </c>
      <c r="G510" s="6">
        <v>154.16</v>
      </c>
      <c r="H510" s="12">
        <f t="shared" si="70"/>
        <v>21.5824</v>
      </c>
      <c r="I510" s="13">
        <f t="shared" si="71"/>
        <v>33.915199999999999</v>
      </c>
      <c r="J510" s="13">
        <f t="shared" si="62"/>
        <v>209.6576</v>
      </c>
      <c r="K510" s="13">
        <f t="shared" si="63"/>
        <v>230.62336000000002</v>
      </c>
      <c r="L510" s="7"/>
      <c r="M510" s="4" t="s">
        <v>1311</v>
      </c>
      <c r="N510" s="7" t="s">
        <v>1934</v>
      </c>
      <c r="O510" s="8" t="s">
        <v>1033</v>
      </c>
      <c r="P510" s="10">
        <v>46149</v>
      </c>
    </row>
    <row r="511" spans="1:16" ht="105" x14ac:dyDescent="0.2">
      <c r="A511" s="3" t="s">
        <v>1029</v>
      </c>
      <c r="B511" s="4" t="s">
        <v>1031</v>
      </c>
      <c r="C511" s="4" t="s">
        <v>1074</v>
      </c>
      <c r="D511" s="4" t="s">
        <v>366</v>
      </c>
      <c r="E511" s="4" t="s">
        <v>1030</v>
      </c>
      <c r="F511" s="5">
        <v>28</v>
      </c>
      <c r="G511" s="6">
        <v>63.82</v>
      </c>
      <c r="H511" s="12">
        <f>G511*0.17</f>
        <v>10.849400000000001</v>
      </c>
      <c r="I511" s="13">
        <f>G511*0.3</f>
        <v>19.146000000000001</v>
      </c>
      <c r="J511" s="13">
        <f t="shared" si="62"/>
        <v>93.815399999999997</v>
      </c>
      <c r="K511" s="13">
        <f t="shared" si="63"/>
        <v>103.19694</v>
      </c>
      <c r="L511" s="7"/>
      <c r="M511" s="4" t="s">
        <v>1275</v>
      </c>
      <c r="N511" s="7" t="s">
        <v>1934</v>
      </c>
      <c r="O511" s="8" t="s">
        <v>1075</v>
      </c>
      <c r="P511" s="10">
        <v>46149</v>
      </c>
    </row>
    <row r="512" spans="1:16" ht="105" x14ac:dyDescent="0.2">
      <c r="A512" s="3" t="s">
        <v>1029</v>
      </c>
      <c r="B512" s="4" t="s">
        <v>1031</v>
      </c>
      <c r="C512" s="4" t="s">
        <v>1045</v>
      </c>
      <c r="D512" s="4" t="s">
        <v>366</v>
      </c>
      <c r="E512" s="4" t="s">
        <v>1030</v>
      </c>
      <c r="F512" s="5">
        <v>28</v>
      </c>
      <c r="G512" s="6">
        <v>105.72</v>
      </c>
      <c r="H512" s="12">
        <f>G512*0.14</f>
        <v>14.800800000000001</v>
      </c>
      <c r="I512" s="13">
        <f>G512*0.22</f>
        <v>23.258399999999998</v>
      </c>
      <c r="J512" s="13">
        <f t="shared" si="62"/>
        <v>143.7792</v>
      </c>
      <c r="K512" s="13">
        <f t="shared" si="63"/>
        <v>158.15712000000002</v>
      </c>
      <c r="L512" s="7"/>
      <c r="M512" s="4" t="s">
        <v>1275</v>
      </c>
      <c r="N512" s="7" t="s">
        <v>1934</v>
      </c>
      <c r="O512" s="8" t="s">
        <v>1046</v>
      </c>
      <c r="P512" s="10">
        <v>46149</v>
      </c>
    </row>
    <row r="513" spans="1:16" ht="195" x14ac:dyDescent="0.2">
      <c r="A513" s="3" t="s">
        <v>365</v>
      </c>
      <c r="B513" s="4" t="s">
        <v>2045</v>
      </c>
      <c r="C513" s="4" t="s">
        <v>1593</v>
      </c>
      <c r="D513" s="4" t="s">
        <v>1561</v>
      </c>
      <c r="E513" s="4" t="s">
        <v>1426</v>
      </c>
      <c r="F513" s="5">
        <v>42</v>
      </c>
      <c r="G513" s="6">
        <v>40200</v>
      </c>
      <c r="H513" s="12">
        <f t="shared" ref="H513:H521" si="72">G513*0.1</f>
        <v>4020</v>
      </c>
      <c r="I513" s="13">
        <f t="shared" ref="I513:I521" si="73">G513*0.15</f>
        <v>6030</v>
      </c>
      <c r="J513" s="13">
        <f t="shared" si="62"/>
        <v>50250</v>
      </c>
      <c r="K513" s="13">
        <f t="shared" si="63"/>
        <v>55275.000000000007</v>
      </c>
      <c r="L513" s="7"/>
      <c r="M513" s="4" t="s">
        <v>2046</v>
      </c>
      <c r="N513" s="7" t="s">
        <v>2047</v>
      </c>
      <c r="O513" s="8" t="s">
        <v>2048</v>
      </c>
      <c r="P513" s="10">
        <v>46156</v>
      </c>
    </row>
    <row r="514" spans="1:16" ht="195" x14ac:dyDescent="0.2">
      <c r="A514" s="3" t="s">
        <v>365</v>
      </c>
      <c r="B514" s="4" t="s">
        <v>2045</v>
      </c>
      <c r="C514" s="4" t="s">
        <v>2051</v>
      </c>
      <c r="D514" s="4" t="s">
        <v>1561</v>
      </c>
      <c r="E514" s="4" t="s">
        <v>1426</v>
      </c>
      <c r="F514" s="5">
        <v>63</v>
      </c>
      <c r="G514" s="6">
        <v>60300</v>
      </c>
      <c r="H514" s="12">
        <f t="shared" si="72"/>
        <v>6030</v>
      </c>
      <c r="I514" s="13">
        <f t="shared" si="73"/>
        <v>9045</v>
      </c>
      <c r="J514" s="13">
        <f t="shared" si="62"/>
        <v>75375</v>
      </c>
      <c r="K514" s="13">
        <f t="shared" si="63"/>
        <v>82912.5</v>
      </c>
      <c r="L514" s="7"/>
      <c r="M514" s="4" t="s">
        <v>2046</v>
      </c>
      <c r="N514" s="7" t="s">
        <v>2047</v>
      </c>
      <c r="O514" s="8" t="s">
        <v>2052</v>
      </c>
      <c r="P514" s="10">
        <v>46156</v>
      </c>
    </row>
    <row r="515" spans="1:16" ht="195" x14ac:dyDescent="0.2">
      <c r="A515" s="3" t="s">
        <v>365</v>
      </c>
      <c r="B515" s="4" t="s">
        <v>2045</v>
      </c>
      <c r="C515" s="4" t="s">
        <v>2049</v>
      </c>
      <c r="D515" s="4" t="s">
        <v>1561</v>
      </c>
      <c r="E515" s="4" t="s">
        <v>1426</v>
      </c>
      <c r="F515" s="5">
        <v>42</v>
      </c>
      <c r="G515" s="6">
        <v>40200</v>
      </c>
      <c r="H515" s="12">
        <f t="shared" si="72"/>
        <v>4020</v>
      </c>
      <c r="I515" s="13">
        <f t="shared" si="73"/>
        <v>6030</v>
      </c>
      <c r="J515" s="13">
        <f t="shared" ref="J515:J578" si="74">G515+H515+I515</f>
        <v>50250</v>
      </c>
      <c r="K515" s="13">
        <f t="shared" ref="K515:K578" si="75">J515*1.1</f>
        <v>55275.000000000007</v>
      </c>
      <c r="L515" s="7"/>
      <c r="M515" s="4" t="s">
        <v>2046</v>
      </c>
      <c r="N515" s="7" t="s">
        <v>2047</v>
      </c>
      <c r="O515" s="8" t="s">
        <v>2050</v>
      </c>
      <c r="P515" s="10">
        <v>46156</v>
      </c>
    </row>
    <row r="516" spans="1:16" ht="195" x14ac:dyDescent="0.2">
      <c r="A516" s="3" t="s">
        <v>365</v>
      </c>
      <c r="B516" s="4" t="s">
        <v>2045</v>
      </c>
      <c r="C516" s="4" t="s">
        <v>2053</v>
      </c>
      <c r="D516" s="4" t="s">
        <v>1561</v>
      </c>
      <c r="E516" s="4" t="s">
        <v>1426</v>
      </c>
      <c r="F516" s="5">
        <v>63</v>
      </c>
      <c r="G516" s="6">
        <v>60300</v>
      </c>
      <c r="H516" s="12">
        <f t="shared" si="72"/>
        <v>6030</v>
      </c>
      <c r="I516" s="13">
        <f t="shared" si="73"/>
        <v>9045</v>
      </c>
      <c r="J516" s="13">
        <f t="shared" si="74"/>
        <v>75375</v>
      </c>
      <c r="K516" s="13">
        <f t="shared" si="75"/>
        <v>82912.5</v>
      </c>
      <c r="L516" s="7"/>
      <c r="M516" s="4" t="s">
        <v>2046</v>
      </c>
      <c r="N516" s="7" t="s">
        <v>2047</v>
      </c>
      <c r="O516" s="8" t="s">
        <v>2054</v>
      </c>
      <c r="P516" s="10">
        <v>46156</v>
      </c>
    </row>
    <row r="517" spans="1:16" ht="165" x14ac:dyDescent="0.2">
      <c r="A517" s="3" t="s">
        <v>151</v>
      </c>
      <c r="B517" s="4" t="s">
        <v>1626</v>
      </c>
      <c r="C517" s="4" t="s">
        <v>678</v>
      </c>
      <c r="D517" s="4" t="s">
        <v>604</v>
      </c>
      <c r="E517" s="4" t="s">
        <v>257</v>
      </c>
      <c r="F517" s="5">
        <v>5</v>
      </c>
      <c r="G517" s="6">
        <v>777.99</v>
      </c>
      <c r="H517" s="12">
        <f t="shared" si="72"/>
        <v>77.799000000000007</v>
      </c>
      <c r="I517" s="13">
        <f t="shared" si="73"/>
        <v>116.6985</v>
      </c>
      <c r="J517" s="13">
        <f t="shared" si="74"/>
        <v>972.48749999999995</v>
      </c>
      <c r="K517" s="13">
        <f t="shared" si="75"/>
        <v>1069.7362499999999</v>
      </c>
      <c r="L517" s="7"/>
      <c r="M517" s="4" t="s">
        <v>1627</v>
      </c>
      <c r="N517" s="7" t="s">
        <v>1628</v>
      </c>
      <c r="O517" s="8" t="s">
        <v>1629</v>
      </c>
      <c r="P517" s="10">
        <v>46146</v>
      </c>
    </row>
    <row r="518" spans="1:16" ht="255" x14ac:dyDescent="0.2">
      <c r="A518" s="3" t="s">
        <v>58</v>
      </c>
      <c r="B518" s="4" t="s">
        <v>670</v>
      </c>
      <c r="C518" s="4" t="s">
        <v>746</v>
      </c>
      <c r="D518" s="4" t="s">
        <v>1520</v>
      </c>
      <c r="E518" s="4" t="s">
        <v>359</v>
      </c>
      <c r="F518" s="5">
        <v>5</v>
      </c>
      <c r="G518" s="6">
        <v>829.8</v>
      </c>
      <c r="H518" s="12">
        <f t="shared" si="72"/>
        <v>82.98</v>
      </c>
      <c r="I518" s="13">
        <f t="shared" si="73"/>
        <v>124.46999999999998</v>
      </c>
      <c r="J518" s="13">
        <f t="shared" si="74"/>
        <v>1037.25</v>
      </c>
      <c r="K518" s="13">
        <f t="shared" si="75"/>
        <v>1140.9750000000001</v>
      </c>
      <c r="L518" s="7"/>
      <c r="M518" s="4" t="s">
        <v>1423</v>
      </c>
      <c r="N518" s="7" t="s">
        <v>1790</v>
      </c>
      <c r="O518" s="8" t="s">
        <v>1522</v>
      </c>
      <c r="P518" s="10">
        <v>46149</v>
      </c>
    </row>
    <row r="519" spans="1:16" ht="150" x14ac:dyDescent="0.2">
      <c r="A519" s="3" t="s">
        <v>154</v>
      </c>
      <c r="B519" s="4" t="s">
        <v>1483</v>
      </c>
      <c r="C519" s="4" t="s">
        <v>639</v>
      </c>
      <c r="D519" s="4" t="s">
        <v>1137</v>
      </c>
      <c r="E519" s="4" t="s">
        <v>187</v>
      </c>
      <c r="F519" s="5">
        <v>30</v>
      </c>
      <c r="G519" s="6">
        <v>1318.69</v>
      </c>
      <c r="H519" s="12">
        <f t="shared" si="72"/>
        <v>131.869</v>
      </c>
      <c r="I519" s="13">
        <f t="shared" si="73"/>
        <v>197.80350000000001</v>
      </c>
      <c r="J519" s="13">
        <f t="shared" si="74"/>
        <v>1648.3625</v>
      </c>
      <c r="K519" s="13">
        <f t="shared" si="75"/>
        <v>1813.19875</v>
      </c>
      <c r="L519" s="7"/>
      <c r="M519" s="4" t="s">
        <v>1484</v>
      </c>
      <c r="N519" s="7" t="s">
        <v>1929</v>
      </c>
      <c r="O519" s="8" t="s">
        <v>1485</v>
      </c>
      <c r="P519" s="10">
        <v>46154</v>
      </c>
    </row>
    <row r="520" spans="1:16" ht="120" x14ac:dyDescent="0.2">
      <c r="A520" s="3" t="s">
        <v>154</v>
      </c>
      <c r="B520" s="4" t="s">
        <v>1483</v>
      </c>
      <c r="C520" s="4" t="s">
        <v>723</v>
      </c>
      <c r="D520" s="4" t="s">
        <v>1137</v>
      </c>
      <c r="E520" s="4" t="s">
        <v>187</v>
      </c>
      <c r="F520" s="5">
        <v>30</v>
      </c>
      <c r="G520" s="6">
        <v>1318.69</v>
      </c>
      <c r="H520" s="12">
        <f t="shared" si="72"/>
        <v>131.869</v>
      </c>
      <c r="I520" s="13">
        <f t="shared" si="73"/>
        <v>197.80350000000001</v>
      </c>
      <c r="J520" s="13">
        <f t="shared" si="74"/>
        <v>1648.3625</v>
      </c>
      <c r="K520" s="13">
        <f t="shared" si="75"/>
        <v>1813.19875</v>
      </c>
      <c r="L520" s="7"/>
      <c r="M520" s="4" t="s">
        <v>1484</v>
      </c>
      <c r="N520" s="7" t="s">
        <v>1929</v>
      </c>
      <c r="O520" s="8" t="s">
        <v>1583</v>
      </c>
      <c r="P520" s="10">
        <v>46154</v>
      </c>
    </row>
    <row r="521" spans="1:16" ht="180" x14ac:dyDescent="0.2">
      <c r="A521" s="3" t="s">
        <v>154</v>
      </c>
      <c r="B521" s="4" t="s">
        <v>154</v>
      </c>
      <c r="C521" s="4" t="s">
        <v>466</v>
      </c>
      <c r="D521" s="4" t="s">
        <v>855</v>
      </c>
      <c r="E521" s="4" t="s">
        <v>187</v>
      </c>
      <c r="F521" s="5">
        <v>30</v>
      </c>
      <c r="G521" s="6">
        <v>1318.69</v>
      </c>
      <c r="H521" s="12">
        <f t="shared" si="72"/>
        <v>131.869</v>
      </c>
      <c r="I521" s="13">
        <f t="shared" si="73"/>
        <v>197.80350000000001</v>
      </c>
      <c r="J521" s="13">
        <f t="shared" si="74"/>
        <v>1648.3625</v>
      </c>
      <c r="K521" s="13">
        <f t="shared" si="75"/>
        <v>1813.19875</v>
      </c>
      <c r="L521" s="7"/>
      <c r="M521" s="4" t="s">
        <v>1559</v>
      </c>
      <c r="N521" s="7" t="s">
        <v>1633</v>
      </c>
      <c r="O521" s="8" t="s">
        <v>1560</v>
      </c>
      <c r="P521" s="10">
        <v>46146</v>
      </c>
    </row>
    <row r="522" spans="1:16" ht="165" x14ac:dyDescent="0.2">
      <c r="A522" s="3" t="s">
        <v>59</v>
      </c>
      <c r="B522" s="4" t="s">
        <v>59</v>
      </c>
      <c r="C522" s="4" t="s">
        <v>1684</v>
      </c>
      <c r="D522" s="4" t="s">
        <v>370</v>
      </c>
      <c r="E522" s="4" t="s">
        <v>331</v>
      </c>
      <c r="F522" s="5">
        <v>1</v>
      </c>
      <c r="G522" s="6">
        <v>26.71</v>
      </c>
      <c r="H522" s="12">
        <f t="shared" ref="H522:H527" si="76">G522*0.17</f>
        <v>4.5407000000000002</v>
      </c>
      <c r="I522" s="13">
        <f t="shared" ref="I522:I527" si="77">G522*0.3</f>
        <v>8.0129999999999999</v>
      </c>
      <c r="J522" s="13">
        <f t="shared" si="74"/>
        <v>39.2637</v>
      </c>
      <c r="K522" s="13">
        <f t="shared" si="75"/>
        <v>43.190070000000006</v>
      </c>
      <c r="L522" s="7"/>
      <c r="M522" s="4" t="s">
        <v>572</v>
      </c>
      <c r="N522" s="7" t="s">
        <v>1683</v>
      </c>
      <c r="O522" s="8" t="s">
        <v>61</v>
      </c>
      <c r="P522" s="10">
        <v>46147</v>
      </c>
    </row>
    <row r="523" spans="1:16" ht="165" x14ac:dyDescent="0.2">
      <c r="A523" s="3" t="s">
        <v>59</v>
      </c>
      <c r="B523" s="4" t="s">
        <v>59</v>
      </c>
      <c r="C523" s="4" t="s">
        <v>873</v>
      </c>
      <c r="D523" s="4" t="s">
        <v>370</v>
      </c>
      <c r="E523" s="4" t="s">
        <v>1287</v>
      </c>
      <c r="F523" s="5">
        <v>1</v>
      </c>
      <c r="G523" s="6">
        <v>26.71</v>
      </c>
      <c r="H523" s="12">
        <f t="shared" si="76"/>
        <v>4.5407000000000002</v>
      </c>
      <c r="I523" s="13">
        <f t="shared" si="77"/>
        <v>8.0129999999999999</v>
      </c>
      <c r="J523" s="13">
        <f t="shared" si="74"/>
        <v>39.2637</v>
      </c>
      <c r="K523" s="13">
        <f t="shared" si="75"/>
        <v>43.190070000000006</v>
      </c>
      <c r="L523" s="7"/>
      <c r="M523" s="4" t="s">
        <v>1288</v>
      </c>
      <c r="N523" s="7" t="s">
        <v>1683</v>
      </c>
      <c r="O523" s="8" t="s">
        <v>1289</v>
      </c>
      <c r="P523" s="10">
        <v>46147</v>
      </c>
    </row>
    <row r="524" spans="1:16" ht="165" x14ac:dyDescent="0.2">
      <c r="A524" s="3" t="s">
        <v>59</v>
      </c>
      <c r="B524" s="4" t="s">
        <v>59</v>
      </c>
      <c r="C524" s="4" t="s">
        <v>1685</v>
      </c>
      <c r="D524" s="4" t="s">
        <v>370</v>
      </c>
      <c r="E524" s="4" t="s">
        <v>331</v>
      </c>
      <c r="F524" s="5">
        <v>1</v>
      </c>
      <c r="G524" s="6">
        <v>27.5</v>
      </c>
      <c r="H524" s="12">
        <f t="shared" si="76"/>
        <v>4.6750000000000007</v>
      </c>
      <c r="I524" s="13">
        <f t="shared" si="77"/>
        <v>8.25</v>
      </c>
      <c r="J524" s="13">
        <f t="shared" si="74"/>
        <v>40.424999999999997</v>
      </c>
      <c r="K524" s="13">
        <f t="shared" si="75"/>
        <v>44.467500000000001</v>
      </c>
      <c r="L524" s="7"/>
      <c r="M524" s="4" t="s">
        <v>572</v>
      </c>
      <c r="N524" s="7" t="s">
        <v>1683</v>
      </c>
      <c r="O524" s="8" t="s">
        <v>297</v>
      </c>
      <c r="P524" s="10">
        <v>46147</v>
      </c>
    </row>
    <row r="525" spans="1:16" ht="165" x14ac:dyDescent="0.2">
      <c r="A525" s="3" t="s">
        <v>59</v>
      </c>
      <c r="B525" s="4" t="s">
        <v>59</v>
      </c>
      <c r="C525" s="4" t="s">
        <v>872</v>
      </c>
      <c r="D525" s="4" t="s">
        <v>370</v>
      </c>
      <c r="E525" s="4" t="s">
        <v>1287</v>
      </c>
      <c r="F525" s="5">
        <v>1</v>
      </c>
      <c r="G525" s="6">
        <v>27.5</v>
      </c>
      <c r="H525" s="12">
        <f t="shared" si="76"/>
        <v>4.6750000000000007</v>
      </c>
      <c r="I525" s="13">
        <f t="shared" si="77"/>
        <v>8.25</v>
      </c>
      <c r="J525" s="13">
        <f t="shared" si="74"/>
        <v>40.424999999999997</v>
      </c>
      <c r="K525" s="13">
        <f t="shared" si="75"/>
        <v>44.467500000000001</v>
      </c>
      <c r="L525" s="7"/>
      <c r="M525" s="4" t="s">
        <v>1288</v>
      </c>
      <c r="N525" s="7" t="s">
        <v>1683</v>
      </c>
      <c r="O525" s="8" t="s">
        <v>1290</v>
      </c>
      <c r="P525" s="10">
        <v>46147</v>
      </c>
    </row>
    <row r="526" spans="1:16" ht="165" x14ac:dyDescent="0.2">
      <c r="A526" s="3" t="s">
        <v>59</v>
      </c>
      <c r="B526" s="4" t="s">
        <v>60</v>
      </c>
      <c r="C526" s="4" t="s">
        <v>968</v>
      </c>
      <c r="D526" s="4" t="s">
        <v>370</v>
      </c>
      <c r="E526" s="4" t="s">
        <v>331</v>
      </c>
      <c r="F526" s="5">
        <v>1</v>
      </c>
      <c r="G526" s="6">
        <v>30.68</v>
      </c>
      <c r="H526" s="12">
        <f t="shared" si="76"/>
        <v>5.2156000000000002</v>
      </c>
      <c r="I526" s="13">
        <f t="shared" si="77"/>
        <v>9.2039999999999988</v>
      </c>
      <c r="J526" s="13">
        <f t="shared" si="74"/>
        <v>45.099600000000002</v>
      </c>
      <c r="K526" s="13">
        <f t="shared" si="75"/>
        <v>49.609560000000009</v>
      </c>
      <c r="L526" s="7"/>
      <c r="M526" s="4" t="s">
        <v>569</v>
      </c>
      <c r="N526" s="7" t="s">
        <v>1683</v>
      </c>
      <c r="O526" s="8" t="s">
        <v>296</v>
      </c>
      <c r="P526" s="10">
        <v>46147</v>
      </c>
    </row>
    <row r="527" spans="1:16" ht="165" x14ac:dyDescent="0.2">
      <c r="A527" s="3" t="s">
        <v>59</v>
      </c>
      <c r="B527" s="4" t="s">
        <v>60</v>
      </c>
      <c r="C527" s="4" t="s">
        <v>968</v>
      </c>
      <c r="D527" s="4" t="s">
        <v>370</v>
      </c>
      <c r="E527" s="4" t="s">
        <v>1287</v>
      </c>
      <c r="F527" s="5">
        <v>1</v>
      </c>
      <c r="G527" s="6">
        <v>30.68</v>
      </c>
      <c r="H527" s="12">
        <f t="shared" si="76"/>
        <v>5.2156000000000002</v>
      </c>
      <c r="I527" s="13">
        <f t="shared" si="77"/>
        <v>9.2039999999999988</v>
      </c>
      <c r="J527" s="13">
        <f t="shared" si="74"/>
        <v>45.099600000000002</v>
      </c>
      <c r="K527" s="13">
        <f t="shared" si="75"/>
        <v>49.609560000000009</v>
      </c>
      <c r="L527" s="7"/>
      <c r="M527" s="4" t="s">
        <v>1463</v>
      </c>
      <c r="N527" s="7" t="s">
        <v>1683</v>
      </c>
      <c r="O527" s="8" t="s">
        <v>1464</v>
      </c>
      <c r="P527" s="10">
        <v>46147</v>
      </c>
    </row>
    <row r="528" spans="1:16" ht="120" x14ac:dyDescent="0.2">
      <c r="A528" s="3" t="s">
        <v>178</v>
      </c>
      <c r="B528" s="4" t="s">
        <v>1553</v>
      </c>
      <c r="C528" s="4" t="s">
        <v>1755</v>
      </c>
      <c r="D528" s="4" t="s">
        <v>1756</v>
      </c>
      <c r="E528" s="4" t="s">
        <v>179</v>
      </c>
      <c r="F528" s="5">
        <v>10</v>
      </c>
      <c r="G528" s="6">
        <v>23666.3</v>
      </c>
      <c r="H528" s="12">
        <f t="shared" ref="H528:H551" si="78">G528*0.1</f>
        <v>2366.63</v>
      </c>
      <c r="I528" s="13">
        <f t="shared" ref="I528:I551" si="79">G528*0.15</f>
        <v>3549.9449999999997</v>
      </c>
      <c r="J528" s="13">
        <f t="shared" si="74"/>
        <v>29582.875</v>
      </c>
      <c r="K528" s="13">
        <f t="shared" si="75"/>
        <v>32541.162500000002</v>
      </c>
      <c r="L528" s="7"/>
      <c r="M528" s="4" t="s">
        <v>1554</v>
      </c>
      <c r="N528" s="7" t="s">
        <v>1757</v>
      </c>
      <c r="O528" s="8" t="s">
        <v>1758</v>
      </c>
      <c r="P528" s="10">
        <v>46148</v>
      </c>
    </row>
    <row r="529" spans="1:16" ht="165" x14ac:dyDescent="0.2">
      <c r="A529" s="3" t="s">
        <v>178</v>
      </c>
      <c r="B529" s="4" t="s">
        <v>1500</v>
      </c>
      <c r="C529" s="4" t="s">
        <v>1501</v>
      </c>
      <c r="D529" s="4" t="s">
        <v>521</v>
      </c>
      <c r="E529" s="4" t="s">
        <v>179</v>
      </c>
      <c r="F529" s="5">
        <v>10</v>
      </c>
      <c r="G529" s="6">
        <v>23977.63</v>
      </c>
      <c r="H529" s="12">
        <f t="shared" si="78"/>
        <v>2397.7630000000004</v>
      </c>
      <c r="I529" s="13">
        <f t="shared" si="79"/>
        <v>3596.6444999999999</v>
      </c>
      <c r="J529" s="13">
        <f t="shared" si="74"/>
        <v>29972.037499999999</v>
      </c>
      <c r="K529" s="13">
        <f t="shared" si="75"/>
        <v>32969.241249999999</v>
      </c>
      <c r="L529" s="7"/>
      <c r="M529" s="4" t="s">
        <v>1502</v>
      </c>
      <c r="N529" s="7" t="s">
        <v>1821</v>
      </c>
      <c r="O529" s="8" t="s">
        <v>1503</v>
      </c>
      <c r="P529" s="10">
        <v>46149</v>
      </c>
    </row>
    <row r="530" spans="1:16" ht="165" x14ac:dyDescent="0.2">
      <c r="A530" s="3" t="s">
        <v>1320</v>
      </c>
      <c r="B530" s="4" t="s">
        <v>1321</v>
      </c>
      <c r="C530" s="4" t="s">
        <v>1322</v>
      </c>
      <c r="D530" s="4" t="s">
        <v>1799</v>
      </c>
      <c r="E530" s="4" t="s">
        <v>1323</v>
      </c>
      <c r="F530" s="5">
        <v>1</v>
      </c>
      <c r="G530" s="6">
        <v>50400</v>
      </c>
      <c r="H530" s="12">
        <f t="shared" si="78"/>
        <v>5040</v>
      </c>
      <c r="I530" s="13">
        <f t="shared" si="79"/>
        <v>7560</v>
      </c>
      <c r="J530" s="13">
        <f t="shared" si="74"/>
        <v>63000</v>
      </c>
      <c r="K530" s="13">
        <f t="shared" si="75"/>
        <v>69300</v>
      </c>
      <c r="L530" s="7"/>
      <c r="M530" s="4" t="s">
        <v>1324</v>
      </c>
      <c r="N530" s="7" t="s">
        <v>1800</v>
      </c>
      <c r="O530" s="8" t="s">
        <v>1801</v>
      </c>
      <c r="P530" s="10">
        <v>46146</v>
      </c>
    </row>
    <row r="531" spans="1:16" ht="225" x14ac:dyDescent="0.2">
      <c r="A531" s="3" t="s">
        <v>1320</v>
      </c>
      <c r="B531" s="4" t="s">
        <v>1321</v>
      </c>
      <c r="C531" s="4" t="s">
        <v>1322</v>
      </c>
      <c r="D531" s="4" t="s">
        <v>1802</v>
      </c>
      <c r="E531" s="4" t="s">
        <v>1323</v>
      </c>
      <c r="F531" s="5">
        <v>1</v>
      </c>
      <c r="G531" s="6">
        <v>50400</v>
      </c>
      <c r="H531" s="12">
        <f t="shared" si="78"/>
        <v>5040</v>
      </c>
      <c r="I531" s="13">
        <f t="shared" si="79"/>
        <v>7560</v>
      </c>
      <c r="J531" s="13">
        <f t="shared" si="74"/>
        <v>63000</v>
      </c>
      <c r="K531" s="13">
        <f t="shared" si="75"/>
        <v>69300</v>
      </c>
      <c r="L531" s="7"/>
      <c r="M531" s="4" t="s">
        <v>1324</v>
      </c>
      <c r="N531" s="7" t="s">
        <v>1803</v>
      </c>
      <c r="O531" s="8" t="s">
        <v>1325</v>
      </c>
      <c r="P531" s="10">
        <v>46146</v>
      </c>
    </row>
    <row r="532" spans="1:16" ht="285" x14ac:dyDescent="0.2">
      <c r="A532" s="3" t="s">
        <v>93</v>
      </c>
      <c r="B532" s="4" t="s">
        <v>93</v>
      </c>
      <c r="C532" s="4" t="s">
        <v>529</v>
      </c>
      <c r="D532" s="4" t="s">
        <v>1975</v>
      </c>
      <c r="E532" s="4" t="s">
        <v>535</v>
      </c>
      <c r="F532" s="5">
        <v>10</v>
      </c>
      <c r="G532" s="6">
        <v>984</v>
      </c>
      <c r="H532" s="12">
        <f t="shared" si="78"/>
        <v>98.4</v>
      </c>
      <c r="I532" s="13">
        <f t="shared" si="79"/>
        <v>147.6</v>
      </c>
      <c r="J532" s="13">
        <f t="shared" si="74"/>
        <v>1230</v>
      </c>
      <c r="K532" s="13">
        <f t="shared" si="75"/>
        <v>1353</v>
      </c>
      <c r="L532" s="7"/>
      <c r="M532" s="4" t="s">
        <v>1487</v>
      </c>
      <c r="N532" s="7" t="s">
        <v>1978</v>
      </c>
      <c r="O532" s="8" t="s">
        <v>1979</v>
      </c>
      <c r="P532" s="10">
        <v>46155</v>
      </c>
    </row>
    <row r="533" spans="1:16" ht="285" x14ac:dyDescent="0.2">
      <c r="A533" s="3" t="s">
        <v>93</v>
      </c>
      <c r="B533" s="4" t="s">
        <v>93</v>
      </c>
      <c r="C533" s="4" t="s">
        <v>530</v>
      </c>
      <c r="D533" s="4" t="s">
        <v>1975</v>
      </c>
      <c r="E533" s="4" t="s">
        <v>535</v>
      </c>
      <c r="F533" s="5">
        <v>30</v>
      </c>
      <c r="G533" s="6">
        <v>2952</v>
      </c>
      <c r="H533" s="12">
        <f t="shared" si="78"/>
        <v>295.2</v>
      </c>
      <c r="I533" s="13">
        <f t="shared" si="79"/>
        <v>442.8</v>
      </c>
      <c r="J533" s="13">
        <f t="shared" si="74"/>
        <v>3690</v>
      </c>
      <c r="K533" s="13">
        <f t="shared" si="75"/>
        <v>4059.0000000000005</v>
      </c>
      <c r="L533" s="7"/>
      <c r="M533" s="4" t="s">
        <v>1487</v>
      </c>
      <c r="N533" s="7" t="s">
        <v>1978</v>
      </c>
      <c r="O533" s="8" t="s">
        <v>1982</v>
      </c>
      <c r="P533" s="10">
        <v>46155</v>
      </c>
    </row>
    <row r="534" spans="1:16" ht="285" x14ac:dyDescent="0.2">
      <c r="A534" s="3" t="s">
        <v>93</v>
      </c>
      <c r="B534" s="4" t="s">
        <v>93</v>
      </c>
      <c r="C534" s="4" t="s">
        <v>531</v>
      </c>
      <c r="D534" s="4" t="s">
        <v>1975</v>
      </c>
      <c r="E534" s="4" t="s">
        <v>535</v>
      </c>
      <c r="F534" s="5">
        <v>10</v>
      </c>
      <c r="G534" s="6">
        <v>1192</v>
      </c>
      <c r="H534" s="12">
        <f t="shared" si="78"/>
        <v>119.2</v>
      </c>
      <c r="I534" s="13">
        <f t="shared" si="79"/>
        <v>178.79999999999998</v>
      </c>
      <c r="J534" s="13">
        <f t="shared" si="74"/>
        <v>1490</v>
      </c>
      <c r="K534" s="13">
        <f t="shared" si="75"/>
        <v>1639.0000000000002</v>
      </c>
      <c r="L534" s="7"/>
      <c r="M534" s="4" t="s">
        <v>1487</v>
      </c>
      <c r="N534" s="7" t="s">
        <v>1978</v>
      </c>
      <c r="O534" s="8" t="s">
        <v>1980</v>
      </c>
      <c r="P534" s="10">
        <v>46155</v>
      </c>
    </row>
    <row r="535" spans="1:16" ht="285" x14ac:dyDescent="0.2">
      <c r="A535" s="3" t="s">
        <v>93</v>
      </c>
      <c r="B535" s="4" t="s">
        <v>93</v>
      </c>
      <c r="C535" s="4" t="s">
        <v>532</v>
      </c>
      <c r="D535" s="4" t="s">
        <v>1975</v>
      </c>
      <c r="E535" s="4" t="s">
        <v>535</v>
      </c>
      <c r="F535" s="5">
        <v>30</v>
      </c>
      <c r="G535" s="6">
        <v>3576</v>
      </c>
      <c r="H535" s="12">
        <f t="shared" si="78"/>
        <v>357.6</v>
      </c>
      <c r="I535" s="13">
        <f t="shared" si="79"/>
        <v>536.4</v>
      </c>
      <c r="J535" s="13">
        <f t="shared" si="74"/>
        <v>4470</v>
      </c>
      <c r="K535" s="13">
        <f t="shared" si="75"/>
        <v>4917</v>
      </c>
      <c r="L535" s="7"/>
      <c r="M535" s="4" t="s">
        <v>1487</v>
      </c>
      <c r="N535" s="7" t="s">
        <v>1978</v>
      </c>
      <c r="O535" s="8" t="s">
        <v>1983</v>
      </c>
      <c r="P535" s="10">
        <v>46155</v>
      </c>
    </row>
    <row r="536" spans="1:16" ht="285" x14ac:dyDescent="0.2">
      <c r="A536" s="3" t="s">
        <v>93</v>
      </c>
      <c r="B536" s="4" t="s">
        <v>93</v>
      </c>
      <c r="C536" s="4" t="s">
        <v>533</v>
      </c>
      <c r="D536" s="4" t="s">
        <v>1975</v>
      </c>
      <c r="E536" s="4" t="s">
        <v>535</v>
      </c>
      <c r="F536" s="5">
        <v>10</v>
      </c>
      <c r="G536" s="6">
        <v>1856</v>
      </c>
      <c r="H536" s="12">
        <f t="shared" si="78"/>
        <v>185.60000000000002</v>
      </c>
      <c r="I536" s="13">
        <f t="shared" si="79"/>
        <v>278.39999999999998</v>
      </c>
      <c r="J536" s="13">
        <f t="shared" si="74"/>
        <v>2320</v>
      </c>
      <c r="K536" s="13">
        <f t="shared" si="75"/>
        <v>2552</v>
      </c>
      <c r="L536" s="7"/>
      <c r="M536" s="4" t="s">
        <v>1487</v>
      </c>
      <c r="N536" s="7" t="s">
        <v>1978</v>
      </c>
      <c r="O536" s="8" t="s">
        <v>1981</v>
      </c>
      <c r="P536" s="10">
        <v>46155</v>
      </c>
    </row>
    <row r="537" spans="1:16" ht="285" x14ac:dyDescent="0.2">
      <c r="A537" s="3" t="s">
        <v>93</v>
      </c>
      <c r="B537" s="4" t="s">
        <v>93</v>
      </c>
      <c r="C537" s="4" t="s">
        <v>410</v>
      </c>
      <c r="D537" s="4" t="s">
        <v>1975</v>
      </c>
      <c r="E537" s="4" t="s">
        <v>535</v>
      </c>
      <c r="F537" s="5">
        <v>30</v>
      </c>
      <c r="G537" s="6">
        <v>5568</v>
      </c>
      <c r="H537" s="12">
        <f t="shared" si="78"/>
        <v>556.80000000000007</v>
      </c>
      <c r="I537" s="13">
        <f t="shared" si="79"/>
        <v>835.19999999999993</v>
      </c>
      <c r="J537" s="13">
        <f t="shared" si="74"/>
        <v>6960</v>
      </c>
      <c r="K537" s="13">
        <f t="shared" si="75"/>
        <v>7656.0000000000009</v>
      </c>
      <c r="L537" s="7"/>
      <c r="M537" s="4" t="s">
        <v>1487</v>
      </c>
      <c r="N537" s="7" t="s">
        <v>1978</v>
      </c>
      <c r="O537" s="8" t="s">
        <v>1984</v>
      </c>
      <c r="P537" s="10">
        <v>46155</v>
      </c>
    </row>
    <row r="538" spans="1:16" ht="150" x14ac:dyDescent="0.2">
      <c r="A538" s="3" t="s">
        <v>183</v>
      </c>
      <c r="B538" s="4" t="s">
        <v>183</v>
      </c>
      <c r="C538" s="4" t="s">
        <v>352</v>
      </c>
      <c r="D538" s="4" t="s">
        <v>630</v>
      </c>
      <c r="E538" s="4" t="s">
        <v>557</v>
      </c>
      <c r="F538" s="5">
        <v>60</v>
      </c>
      <c r="G538" s="6">
        <v>1925.13</v>
      </c>
      <c r="H538" s="12">
        <f t="shared" si="78"/>
        <v>192.51300000000003</v>
      </c>
      <c r="I538" s="13">
        <f t="shared" si="79"/>
        <v>288.76949999999999</v>
      </c>
      <c r="J538" s="13">
        <f t="shared" si="74"/>
        <v>2406.4124999999999</v>
      </c>
      <c r="K538" s="13">
        <f t="shared" si="75"/>
        <v>2647.05375</v>
      </c>
      <c r="L538" s="7"/>
      <c r="M538" s="4" t="s">
        <v>2033</v>
      </c>
      <c r="N538" s="7" t="s">
        <v>2034</v>
      </c>
      <c r="O538" s="8" t="s">
        <v>2039</v>
      </c>
      <c r="P538" s="10">
        <v>46156</v>
      </c>
    </row>
    <row r="539" spans="1:16" ht="150" x14ac:dyDescent="0.2">
      <c r="A539" s="3" t="s">
        <v>183</v>
      </c>
      <c r="B539" s="4" t="s">
        <v>183</v>
      </c>
      <c r="C539" s="4" t="s">
        <v>883</v>
      </c>
      <c r="D539" s="4" t="s">
        <v>630</v>
      </c>
      <c r="E539" s="4" t="s">
        <v>557</v>
      </c>
      <c r="F539" s="5">
        <v>28</v>
      </c>
      <c r="G539" s="6">
        <v>896.82</v>
      </c>
      <c r="H539" s="12">
        <f t="shared" si="78"/>
        <v>89.682000000000016</v>
      </c>
      <c r="I539" s="13">
        <f t="shared" si="79"/>
        <v>134.523</v>
      </c>
      <c r="J539" s="13">
        <f t="shared" si="74"/>
        <v>1121.0250000000001</v>
      </c>
      <c r="K539" s="13">
        <f t="shared" si="75"/>
        <v>1233.1275000000003</v>
      </c>
      <c r="L539" s="7"/>
      <c r="M539" s="4" t="s">
        <v>2033</v>
      </c>
      <c r="N539" s="7" t="s">
        <v>2034</v>
      </c>
      <c r="O539" s="8" t="s">
        <v>2042</v>
      </c>
      <c r="P539" s="10">
        <v>46156</v>
      </c>
    </row>
    <row r="540" spans="1:16" ht="150" x14ac:dyDescent="0.2">
      <c r="A540" s="3" t="s">
        <v>183</v>
      </c>
      <c r="B540" s="4" t="s">
        <v>183</v>
      </c>
      <c r="C540" s="4" t="s">
        <v>1442</v>
      </c>
      <c r="D540" s="4" t="s">
        <v>630</v>
      </c>
      <c r="E540" s="4" t="s">
        <v>557</v>
      </c>
      <c r="F540" s="5">
        <v>56</v>
      </c>
      <c r="G540" s="6">
        <v>1793.65</v>
      </c>
      <c r="H540" s="12">
        <f t="shared" si="78"/>
        <v>179.36500000000001</v>
      </c>
      <c r="I540" s="13">
        <f t="shared" si="79"/>
        <v>269.04750000000001</v>
      </c>
      <c r="J540" s="13">
        <f t="shared" si="74"/>
        <v>2242.0625</v>
      </c>
      <c r="K540" s="13">
        <f t="shared" si="75"/>
        <v>2466.2687500000002</v>
      </c>
      <c r="L540" s="7"/>
      <c r="M540" s="4" t="s">
        <v>2033</v>
      </c>
      <c r="N540" s="7" t="s">
        <v>2034</v>
      </c>
      <c r="O540" s="8" t="s">
        <v>2038</v>
      </c>
      <c r="P540" s="10">
        <v>46156</v>
      </c>
    </row>
    <row r="541" spans="1:16" ht="120" x14ac:dyDescent="0.2">
      <c r="A541" s="3" t="s">
        <v>183</v>
      </c>
      <c r="B541" s="4" t="s">
        <v>183</v>
      </c>
      <c r="C541" s="4" t="s">
        <v>2040</v>
      </c>
      <c r="D541" s="4" t="s">
        <v>630</v>
      </c>
      <c r="E541" s="4" t="s">
        <v>557</v>
      </c>
      <c r="F541" s="5">
        <v>168</v>
      </c>
      <c r="G541" s="6">
        <v>5399.76</v>
      </c>
      <c r="H541" s="12">
        <f t="shared" si="78"/>
        <v>539.976</v>
      </c>
      <c r="I541" s="13">
        <f t="shared" si="79"/>
        <v>809.96400000000006</v>
      </c>
      <c r="J541" s="13">
        <f t="shared" si="74"/>
        <v>6749.7</v>
      </c>
      <c r="K541" s="13">
        <f t="shared" si="75"/>
        <v>7424.67</v>
      </c>
      <c r="L541" s="7"/>
      <c r="M541" s="4" t="s">
        <v>2033</v>
      </c>
      <c r="N541" s="7" t="s">
        <v>2034</v>
      </c>
      <c r="O541" s="8" t="s">
        <v>2041</v>
      </c>
      <c r="P541" s="10">
        <v>46156</v>
      </c>
    </row>
    <row r="542" spans="1:16" ht="150" x14ac:dyDescent="0.2">
      <c r="A542" s="3" t="s">
        <v>183</v>
      </c>
      <c r="B542" s="4" t="s">
        <v>183</v>
      </c>
      <c r="C542" s="4" t="s">
        <v>1448</v>
      </c>
      <c r="D542" s="4" t="s">
        <v>630</v>
      </c>
      <c r="E542" s="4" t="s">
        <v>557</v>
      </c>
      <c r="F542" s="5">
        <v>60</v>
      </c>
      <c r="G542" s="6">
        <v>3157.11</v>
      </c>
      <c r="H542" s="12">
        <f t="shared" si="78"/>
        <v>315.71100000000001</v>
      </c>
      <c r="I542" s="13">
        <f t="shared" si="79"/>
        <v>473.56650000000002</v>
      </c>
      <c r="J542" s="13">
        <f t="shared" si="74"/>
        <v>3946.3874999999998</v>
      </c>
      <c r="K542" s="13">
        <f t="shared" si="75"/>
        <v>4341.0262499999999</v>
      </c>
      <c r="L542" s="7"/>
      <c r="M542" s="4" t="s">
        <v>2033</v>
      </c>
      <c r="N542" s="7" t="s">
        <v>2034</v>
      </c>
      <c r="O542" s="8" t="s">
        <v>2035</v>
      </c>
      <c r="P542" s="10">
        <v>46156</v>
      </c>
    </row>
    <row r="543" spans="1:16" ht="150" x14ac:dyDescent="0.2">
      <c r="A543" s="3" t="s">
        <v>183</v>
      </c>
      <c r="B543" s="4" t="s">
        <v>183</v>
      </c>
      <c r="C543" s="4" t="s">
        <v>884</v>
      </c>
      <c r="D543" s="4" t="s">
        <v>630</v>
      </c>
      <c r="E543" s="4" t="s">
        <v>557</v>
      </c>
      <c r="F543" s="5">
        <v>28</v>
      </c>
      <c r="G543" s="6">
        <v>1481.6</v>
      </c>
      <c r="H543" s="12">
        <f t="shared" si="78"/>
        <v>148.16</v>
      </c>
      <c r="I543" s="13">
        <f t="shared" si="79"/>
        <v>222.23999999999998</v>
      </c>
      <c r="J543" s="13">
        <f t="shared" si="74"/>
        <v>1852</v>
      </c>
      <c r="K543" s="13">
        <f t="shared" si="75"/>
        <v>2037.2000000000003</v>
      </c>
      <c r="L543" s="7"/>
      <c r="M543" s="4" t="s">
        <v>2033</v>
      </c>
      <c r="N543" s="7" t="s">
        <v>2034</v>
      </c>
      <c r="O543" s="8" t="s">
        <v>2043</v>
      </c>
      <c r="P543" s="10">
        <v>46156</v>
      </c>
    </row>
    <row r="544" spans="1:16" ht="150" x14ac:dyDescent="0.2">
      <c r="A544" s="3" t="s">
        <v>183</v>
      </c>
      <c r="B544" s="4" t="s">
        <v>183</v>
      </c>
      <c r="C544" s="4" t="s">
        <v>1443</v>
      </c>
      <c r="D544" s="4" t="s">
        <v>630</v>
      </c>
      <c r="E544" s="4" t="s">
        <v>557</v>
      </c>
      <c r="F544" s="5">
        <v>56</v>
      </c>
      <c r="G544" s="6">
        <v>2963.21</v>
      </c>
      <c r="H544" s="12">
        <f t="shared" si="78"/>
        <v>296.32100000000003</v>
      </c>
      <c r="I544" s="13">
        <f t="shared" si="79"/>
        <v>444.48149999999998</v>
      </c>
      <c r="J544" s="13">
        <f t="shared" si="74"/>
        <v>3704.0124999999998</v>
      </c>
      <c r="K544" s="13">
        <f t="shared" si="75"/>
        <v>4074.4137500000002</v>
      </c>
      <c r="L544" s="7"/>
      <c r="M544" s="4" t="s">
        <v>2033</v>
      </c>
      <c r="N544" s="7" t="s">
        <v>2034</v>
      </c>
      <c r="O544" s="8" t="s">
        <v>2044</v>
      </c>
      <c r="P544" s="10">
        <v>46156</v>
      </c>
    </row>
    <row r="545" spans="1:16" ht="120" x14ac:dyDescent="0.2">
      <c r="A545" s="3" t="s">
        <v>183</v>
      </c>
      <c r="B545" s="4" t="s">
        <v>183</v>
      </c>
      <c r="C545" s="4" t="s">
        <v>2036</v>
      </c>
      <c r="D545" s="4" t="s">
        <v>630</v>
      </c>
      <c r="E545" s="4" t="s">
        <v>557</v>
      </c>
      <c r="F545" s="5">
        <v>168</v>
      </c>
      <c r="G545" s="6">
        <v>8790.2099999999991</v>
      </c>
      <c r="H545" s="12">
        <f t="shared" si="78"/>
        <v>879.02099999999996</v>
      </c>
      <c r="I545" s="13">
        <f t="shared" si="79"/>
        <v>1318.5314999999998</v>
      </c>
      <c r="J545" s="13">
        <f t="shared" si="74"/>
        <v>10987.762499999999</v>
      </c>
      <c r="K545" s="13">
        <f t="shared" si="75"/>
        <v>12086.53875</v>
      </c>
      <c r="L545" s="7"/>
      <c r="M545" s="4" t="s">
        <v>2033</v>
      </c>
      <c r="N545" s="7" t="s">
        <v>2034</v>
      </c>
      <c r="O545" s="8" t="s">
        <v>2037</v>
      </c>
      <c r="P545" s="10">
        <v>46156</v>
      </c>
    </row>
    <row r="546" spans="1:16" ht="409.5" x14ac:dyDescent="0.2">
      <c r="A546" s="3" t="s">
        <v>183</v>
      </c>
      <c r="B546" s="4" t="s">
        <v>1870</v>
      </c>
      <c r="C546" s="4" t="s">
        <v>351</v>
      </c>
      <c r="D546" s="4" t="s">
        <v>1557</v>
      </c>
      <c r="E546" s="4" t="s">
        <v>557</v>
      </c>
      <c r="F546" s="5">
        <v>30</v>
      </c>
      <c r="G546" s="6">
        <v>960.88</v>
      </c>
      <c r="H546" s="12">
        <f t="shared" si="78"/>
        <v>96.088000000000008</v>
      </c>
      <c r="I546" s="13">
        <f t="shared" si="79"/>
        <v>144.13200000000001</v>
      </c>
      <c r="J546" s="13">
        <f t="shared" si="74"/>
        <v>1201.1000000000001</v>
      </c>
      <c r="K546" s="13">
        <f t="shared" si="75"/>
        <v>1321.2100000000003</v>
      </c>
      <c r="L546" s="7"/>
      <c r="M546" s="4" t="s">
        <v>1871</v>
      </c>
      <c r="N546" s="7" t="s">
        <v>1872</v>
      </c>
      <c r="O546" s="8" t="s">
        <v>1873</v>
      </c>
      <c r="P546" s="10">
        <v>46150</v>
      </c>
    </row>
    <row r="547" spans="1:16" ht="409.5" x14ac:dyDescent="0.2">
      <c r="A547" s="3" t="s">
        <v>183</v>
      </c>
      <c r="B547" s="4" t="s">
        <v>1870</v>
      </c>
      <c r="C547" s="4" t="s">
        <v>352</v>
      </c>
      <c r="D547" s="4" t="s">
        <v>1557</v>
      </c>
      <c r="E547" s="4" t="s">
        <v>557</v>
      </c>
      <c r="F547" s="5">
        <v>60</v>
      </c>
      <c r="G547" s="6">
        <v>1925.13</v>
      </c>
      <c r="H547" s="12">
        <f t="shared" si="78"/>
        <v>192.51300000000003</v>
      </c>
      <c r="I547" s="13">
        <f t="shared" si="79"/>
        <v>288.76949999999999</v>
      </c>
      <c r="J547" s="13">
        <f t="shared" si="74"/>
        <v>2406.4124999999999</v>
      </c>
      <c r="K547" s="13">
        <f t="shared" si="75"/>
        <v>2647.05375</v>
      </c>
      <c r="L547" s="7"/>
      <c r="M547" s="4" t="s">
        <v>1871</v>
      </c>
      <c r="N547" s="7" t="s">
        <v>1872</v>
      </c>
      <c r="O547" s="8" t="s">
        <v>1876</v>
      </c>
      <c r="P547" s="10">
        <v>46150</v>
      </c>
    </row>
    <row r="548" spans="1:16" ht="409.5" x14ac:dyDescent="0.2">
      <c r="A548" s="3" t="s">
        <v>183</v>
      </c>
      <c r="B548" s="4" t="s">
        <v>1870</v>
      </c>
      <c r="C548" s="4" t="s">
        <v>1499</v>
      </c>
      <c r="D548" s="4" t="s">
        <v>1557</v>
      </c>
      <c r="E548" s="4" t="s">
        <v>557</v>
      </c>
      <c r="F548" s="5">
        <v>30</v>
      </c>
      <c r="G548" s="6">
        <v>1587.43</v>
      </c>
      <c r="H548" s="12">
        <f t="shared" si="78"/>
        <v>158.74300000000002</v>
      </c>
      <c r="I548" s="13">
        <f t="shared" si="79"/>
        <v>238.11449999999999</v>
      </c>
      <c r="J548" s="13">
        <f t="shared" si="74"/>
        <v>1984.2874999999999</v>
      </c>
      <c r="K548" s="13">
        <f t="shared" si="75"/>
        <v>2182.7162499999999</v>
      </c>
      <c r="L548" s="7"/>
      <c r="M548" s="4" t="s">
        <v>1871</v>
      </c>
      <c r="N548" s="7" t="s">
        <v>1872</v>
      </c>
      <c r="O548" s="8" t="s">
        <v>1874</v>
      </c>
      <c r="P548" s="10">
        <v>46150</v>
      </c>
    </row>
    <row r="549" spans="1:16" ht="409.5" x14ac:dyDescent="0.2">
      <c r="A549" s="3" t="s">
        <v>183</v>
      </c>
      <c r="B549" s="4" t="s">
        <v>1870</v>
      </c>
      <c r="C549" s="4" t="s">
        <v>1448</v>
      </c>
      <c r="D549" s="4" t="s">
        <v>1557</v>
      </c>
      <c r="E549" s="4" t="s">
        <v>557</v>
      </c>
      <c r="F549" s="5">
        <v>60</v>
      </c>
      <c r="G549" s="6">
        <v>3157.11</v>
      </c>
      <c r="H549" s="12">
        <f t="shared" si="78"/>
        <v>315.71100000000001</v>
      </c>
      <c r="I549" s="13">
        <f t="shared" si="79"/>
        <v>473.56650000000002</v>
      </c>
      <c r="J549" s="13">
        <f t="shared" si="74"/>
        <v>3946.3874999999998</v>
      </c>
      <c r="K549" s="13">
        <f t="shared" si="75"/>
        <v>4341.0262499999999</v>
      </c>
      <c r="L549" s="7"/>
      <c r="M549" s="4" t="s">
        <v>1871</v>
      </c>
      <c r="N549" s="7" t="s">
        <v>1872</v>
      </c>
      <c r="O549" s="8" t="s">
        <v>1875</v>
      </c>
      <c r="P549" s="10">
        <v>46150</v>
      </c>
    </row>
    <row r="550" spans="1:16" ht="105" x14ac:dyDescent="0.2">
      <c r="A550" s="3" t="s">
        <v>62</v>
      </c>
      <c r="B550" s="4" t="s">
        <v>1724</v>
      </c>
      <c r="C550" s="4" t="s">
        <v>1728</v>
      </c>
      <c r="D550" s="4" t="s">
        <v>1356</v>
      </c>
      <c r="E550" s="4" t="s">
        <v>860</v>
      </c>
      <c r="F550" s="5">
        <v>10</v>
      </c>
      <c r="G550" s="6">
        <v>609.98</v>
      </c>
      <c r="H550" s="12">
        <f t="shared" si="78"/>
        <v>60.998000000000005</v>
      </c>
      <c r="I550" s="13">
        <f t="shared" si="79"/>
        <v>91.497</v>
      </c>
      <c r="J550" s="13">
        <f t="shared" si="74"/>
        <v>762.47500000000002</v>
      </c>
      <c r="K550" s="13">
        <f t="shared" si="75"/>
        <v>838.72250000000008</v>
      </c>
      <c r="L550" s="7"/>
      <c r="M550" s="4" t="s">
        <v>1726</v>
      </c>
      <c r="N550" s="7" t="s">
        <v>1727</v>
      </c>
      <c r="O550" s="8" t="s">
        <v>497</v>
      </c>
      <c r="P550" s="10">
        <v>46147</v>
      </c>
    </row>
    <row r="551" spans="1:16" ht="135" x14ac:dyDescent="0.2">
      <c r="A551" s="3" t="s">
        <v>62</v>
      </c>
      <c r="B551" s="4" t="s">
        <v>1724</v>
      </c>
      <c r="C551" s="4" t="s">
        <v>1730</v>
      </c>
      <c r="D551" s="4" t="s">
        <v>1356</v>
      </c>
      <c r="E551" s="4" t="s">
        <v>860</v>
      </c>
      <c r="F551" s="5">
        <v>10</v>
      </c>
      <c r="G551" s="6">
        <v>609.98</v>
      </c>
      <c r="H551" s="12">
        <f t="shared" si="78"/>
        <v>60.998000000000005</v>
      </c>
      <c r="I551" s="13">
        <f t="shared" si="79"/>
        <v>91.497</v>
      </c>
      <c r="J551" s="13">
        <f t="shared" si="74"/>
        <v>762.47500000000002</v>
      </c>
      <c r="K551" s="13">
        <f t="shared" si="75"/>
        <v>838.72250000000008</v>
      </c>
      <c r="L551" s="7"/>
      <c r="M551" s="4" t="s">
        <v>1726</v>
      </c>
      <c r="N551" s="7" t="s">
        <v>1727</v>
      </c>
      <c r="O551" s="8" t="s">
        <v>601</v>
      </c>
      <c r="P551" s="10">
        <v>46147</v>
      </c>
    </row>
    <row r="552" spans="1:16" ht="105" x14ac:dyDescent="0.2">
      <c r="A552" s="3" t="s">
        <v>62</v>
      </c>
      <c r="B552" s="4" t="s">
        <v>1724</v>
      </c>
      <c r="C552" s="4" t="s">
        <v>1725</v>
      </c>
      <c r="D552" s="4" t="s">
        <v>1356</v>
      </c>
      <c r="E552" s="4" t="s">
        <v>860</v>
      </c>
      <c r="F552" s="5">
        <v>6</v>
      </c>
      <c r="G552" s="6">
        <v>419.81</v>
      </c>
      <c r="H552" s="12">
        <f>G552*0.14</f>
        <v>58.773400000000009</v>
      </c>
      <c r="I552" s="13">
        <f>G552*0.22</f>
        <v>92.358199999999997</v>
      </c>
      <c r="J552" s="13">
        <f t="shared" si="74"/>
        <v>570.94159999999999</v>
      </c>
      <c r="K552" s="13">
        <f t="shared" si="75"/>
        <v>628.0357600000001</v>
      </c>
      <c r="L552" s="7"/>
      <c r="M552" s="4" t="s">
        <v>1726</v>
      </c>
      <c r="N552" s="7" t="s">
        <v>1727</v>
      </c>
      <c r="O552" s="8" t="s">
        <v>496</v>
      </c>
      <c r="P552" s="10">
        <v>46147</v>
      </c>
    </row>
    <row r="553" spans="1:16" ht="135" x14ac:dyDescent="0.2">
      <c r="A553" s="3" t="s">
        <v>62</v>
      </c>
      <c r="B553" s="4" t="s">
        <v>1724</v>
      </c>
      <c r="C553" s="4" t="s">
        <v>1729</v>
      </c>
      <c r="D553" s="4" t="s">
        <v>1356</v>
      </c>
      <c r="E553" s="4" t="s">
        <v>860</v>
      </c>
      <c r="F553" s="5">
        <v>6</v>
      </c>
      <c r="G553" s="6">
        <v>419.81</v>
      </c>
      <c r="H553" s="12">
        <f>G553*0.14</f>
        <v>58.773400000000009</v>
      </c>
      <c r="I553" s="13">
        <f>G553*0.22</f>
        <v>92.358199999999997</v>
      </c>
      <c r="J553" s="13">
        <f t="shared" si="74"/>
        <v>570.94159999999999</v>
      </c>
      <c r="K553" s="13">
        <f t="shared" si="75"/>
        <v>628.0357600000001</v>
      </c>
      <c r="L553" s="7"/>
      <c r="M553" s="4" t="s">
        <v>1726</v>
      </c>
      <c r="N553" s="7" t="s">
        <v>1727</v>
      </c>
      <c r="O553" s="8" t="s">
        <v>1250</v>
      </c>
      <c r="P553" s="10">
        <v>46147</v>
      </c>
    </row>
    <row r="554" spans="1:16" ht="240" x14ac:dyDescent="0.2">
      <c r="A554" s="3" t="s">
        <v>77</v>
      </c>
      <c r="B554" s="4" t="s">
        <v>1369</v>
      </c>
      <c r="C554" s="4" t="s">
        <v>347</v>
      </c>
      <c r="D554" s="4" t="s">
        <v>1816</v>
      </c>
      <c r="E554" s="4" t="s">
        <v>346</v>
      </c>
      <c r="F554" s="5">
        <v>1</v>
      </c>
      <c r="G554" s="6">
        <v>33091.61</v>
      </c>
      <c r="H554" s="12">
        <f>G554*0.1</f>
        <v>3309.1610000000001</v>
      </c>
      <c r="I554" s="13">
        <f>G554*0.15</f>
        <v>4963.7415000000001</v>
      </c>
      <c r="J554" s="13">
        <f t="shared" si="74"/>
        <v>41364.512499999997</v>
      </c>
      <c r="K554" s="13">
        <f t="shared" si="75"/>
        <v>45500.963750000003</v>
      </c>
      <c r="L554" s="7"/>
      <c r="M554" s="4" t="s">
        <v>1370</v>
      </c>
      <c r="N554" s="7" t="s">
        <v>1817</v>
      </c>
      <c r="O554" s="8" t="s">
        <v>1818</v>
      </c>
      <c r="P554" s="10">
        <v>46149</v>
      </c>
    </row>
    <row r="555" spans="1:16" ht="165" x14ac:dyDescent="0.2">
      <c r="A555" s="3" t="s">
        <v>77</v>
      </c>
      <c r="B555" s="4" t="s">
        <v>1369</v>
      </c>
      <c r="C555" s="4" t="s">
        <v>347</v>
      </c>
      <c r="D555" s="4" t="s">
        <v>1819</v>
      </c>
      <c r="E555" s="4" t="s">
        <v>346</v>
      </c>
      <c r="F555" s="5">
        <v>1</v>
      </c>
      <c r="G555" s="6">
        <v>33091.61</v>
      </c>
      <c r="H555" s="12">
        <f>G555*0.1</f>
        <v>3309.1610000000001</v>
      </c>
      <c r="I555" s="13">
        <f>G555*0.15</f>
        <v>4963.7415000000001</v>
      </c>
      <c r="J555" s="13">
        <f t="shared" si="74"/>
        <v>41364.512499999997</v>
      </c>
      <c r="K555" s="13">
        <f t="shared" si="75"/>
        <v>45500.963750000003</v>
      </c>
      <c r="L555" s="7"/>
      <c r="M555" s="4" t="s">
        <v>1370</v>
      </c>
      <c r="N555" s="7" t="s">
        <v>1817</v>
      </c>
      <c r="O555" s="8" t="s">
        <v>1820</v>
      </c>
      <c r="P555" s="10">
        <v>46149</v>
      </c>
    </row>
    <row r="556" spans="1:16" ht="225" x14ac:dyDescent="0.2">
      <c r="A556" s="3" t="s">
        <v>149</v>
      </c>
      <c r="B556" s="4" t="s">
        <v>921</v>
      </c>
      <c r="C556" s="4" t="s">
        <v>192</v>
      </c>
      <c r="D556" s="4" t="s">
        <v>1336</v>
      </c>
      <c r="E556" s="4" t="s">
        <v>193</v>
      </c>
      <c r="F556" s="5">
        <v>10</v>
      </c>
      <c r="G556" s="6">
        <v>499.55</v>
      </c>
      <c r="H556" s="12">
        <f>G556*0.14</f>
        <v>69.937000000000012</v>
      </c>
      <c r="I556" s="13">
        <f>G556*0.22</f>
        <v>109.901</v>
      </c>
      <c r="J556" s="13">
        <f t="shared" si="74"/>
        <v>679.38800000000003</v>
      </c>
      <c r="K556" s="13">
        <f t="shared" si="75"/>
        <v>747.32680000000005</v>
      </c>
      <c r="L556" s="7"/>
      <c r="M556" s="4" t="s">
        <v>1251</v>
      </c>
      <c r="N556" s="7" t="s">
        <v>1750</v>
      </c>
      <c r="O556" s="8" t="s">
        <v>1252</v>
      </c>
      <c r="P556" s="10">
        <v>46148</v>
      </c>
    </row>
    <row r="557" spans="1:16" ht="105" x14ac:dyDescent="0.2">
      <c r="A557" s="3" t="s">
        <v>149</v>
      </c>
      <c r="B557" s="4" t="s">
        <v>921</v>
      </c>
      <c r="C557" s="4" t="s">
        <v>192</v>
      </c>
      <c r="D557" s="4" t="s">
        <v>1337</v>
      </c>
      <c r="E557" s="4" t="s">
        <v>193</v>
      </c>
      <c r="F557" s="5">
        <v>10</v>
      </c>
      <c r="G557" s="6">
        <v>499.55</v>
      </c>
      <c r="H557" s="12">
        <f>G557*0.14</f>
        <v>69.937000000000012</v>
      </c>
      <c r="I557" s="13">
        <f>G557*0.22</f>
        <v>109.901</v>
      </c>
      <c r="J557" s="13">
        <f t="shared" si="74"/>
        <v>679.38800000000003</v>
      </c>
      <c r="K557" s="13">
        <f t="shared" si="75"/>
        <v>747.32680000000005</v>
      </c>
      <c r="L557" s="7"/>
      <c r="M557" s="4" t="s">
        <v>1251</v>
      </c>
      <c r="N557" s="7" t="s">
        <v>1751</v>
      </c>
      <c r="O557" s="8" t="s">
        <v>1752</v>
      </c>
      <c r="P557" s="10">
        <v>46148</v>
      </c>
    </row>
    <row r="558" spans="1:16" ht="225" x14ac:dyDescent="0.2">
      <c r="A558" s="3" t="s">
        <v>149</v>
      </c>
      <c r="B558" s="4" t="s">
        <v>921</v>
      </c>
      <c r="C558" s="4" t="s">
        <v>274</v>
      </c>
      <c r="D558" s="4" t="s">
        <v>1336</v>
      </c>
      <c r="E558" s="4" t="s">
        <v>193</v>
      </c>
      <c r="F558" s="5">
        <v>20</v>
      </c>
      <c r="G558" s="6">
        <v>990.09</v>
      </c>
      <c r="H558" s="12">
        <f t="shared" ref="H558:H570" si="80">G558*0.1</f>
        <v>99.009000000000015</v>
      </c>
      <c r="I558" s="13">
        <f t="shared" ref="I558:I570" si="81">G558*0.15</f>
        <v>148.51349999999999</v>
      </c>
      <c r="J558" s="13">
        <f t="shared" si="74"/>
        <v>1237.6125000000002</v>
      </c>
      <c r="K558" s="13">
        <f t="shared" si="75"/>
        <v>1361.3737500000002</v>
      </c>
      <c r="L558" s="7"/>
      <c r="M558" s="4" t="s">
        <v>1251</v>
      </c>
      <c r="N558" s="7" t="s">
        <v>1750</v>
      </c>
      <c r="O558" s="8" t="s">
        <v>1253</v>
      </c>
      <c r="P558" s="10">
        <v>46148</v>
      </c>
    </row>
    <row r="559" spans="1:16" ht="105" x14ac:dyDescent="0.2">
      <c r="A559" s="3" t="s">
        <v>149</v>
      </c>
      <c r="B559" s="4" t="s">
        <v>921</v>
      </c>
      <c r="C559" s="4" t="s">
        <v>274</v>
      </c>
      <c r="D559" s="4" t="s">
        <v>1337</v>
      </c>
      <c r="E559" s="4" t="s">
        <v>193</v>
      </c>
      <c r="F559" s="5">
        <v>20</v>
      </c>
      <c r="G559" s="6">
        <v>990.09</v>
      </c>
      <c r="H559" s="12">
        <f t="shared" si="80"/>
        <v>99.009000000000015</v>
      </c>
      <c r="I559" s="13">
        <f t="shared" si="81"/>
        <v>148.51349999999999</v>
      </c>
      <c r="J559" s="13">
        <f t="shared" si="74"/>
        <v>1237.6125000000002</v>
      </c>
      <c r="K559" s="13">
        <f t="shared" si="75"/>
        <v>1361.3737500000002</v>
      </c>
      <c r="L559" s="7"/>
      <c r="M559" s="4" t="s">
        <v>1251</v>
      </c>
      <c r="N559" s="7" t="s">
        <v>1751</v>
      </c>
      <c r="O559" s="8" t="s">
        <v>1753</v>
      </c>
      <c r="P559" s="10">
        <v>46148</v>
      </c>
    </row>
    <row r="560" spans="1:16" ht="165" x14ac:dyDescent="0.2">
      <c r="A560" s="3" t="s">
        <v>153</v>
      </c>
      <c r="B560" s="4" t="s">
        <v>719</v>
      </c>
      <c r="C560" s="4" t="s">
        <v>244</v>
      </c>
      <c r="D560" s="4" t="s">
        <v>667</v>
      </c>
      <c r="E560" s="4" t="s">
        <v>245</v>
      </c>
      <c r="F560" s="5">
        <v>50</v>
      </c>
      <c r="G560" s="6">
        <v>671.32</v>
      </c>
      <c r="H560" s="12">
        <f t="shared" si="80"/>
        <v>67.132000000000005</v>
      </c>
      <c r="I560" s="13">
        <f t="shared" si="81"/>
        <v>100.69800000000001</v>
      </c>
      <c r="J560" s="13">
        <f t="shared" si="74"/>
        <v>839.15</v>
      </c>
      <c r="K560" s="13">
        <f t="shared" si="75"/>
        <v>923.06500000000005</v>
      </c>
      <c r="L560" s="7"/>
      <c r="M560" s="4" t="s">
        <v>1042</v>
      </c>
      <c r="N560" s="7" t="s">
        <v>1625</v>
      </c>
      <c r="O560" s="8" t="s">
        <v>1043</v>
      </c>
      <c r="P560" s="10">
        <v>46146</v>
      </c>
    </row>
    <row r="561" spans="1:16" ht="165" x14ac:dyDescent="0.2">
      <c r="A561" s="3" t="s">
        <v>153</v>
      </c>
      <c r="B561" s="4" t="s">
        <v>719</v>
      </c>
      <c r="C561" s="4" t="s">
        <v>244</v>
      </c>
      <c r="D561" s="4" t="s">
        <v>667</v>
      </c>
      <c r="E561" s="4" t="s">
        <v>245</v>
      </c>
      <c r="F561" s="5">
        <v>50</v>
      </c>
      <c r="G561" s="6">
        <v>671.32</v>
      </c>
      <c r="H561" s="12">
        <f t="shared" si="80"/>
        <v>67.132000000000005</v>
      </c>
      <c r="I561" s="13">
        <f t="shared" si="81"/>
        <v>100.69800000000001</v>
      </c>
      <c r="J561" s="13">
        <f t="shared" si="74"/>
        <v>839.15</v>
      </c>
      <c r="K561" s="13">
        <f t="shared" si="75"/>
        <v>923.06500000000005</v>
      </c>
      <c r="L561" s="7"/>
      <c r="M561" s="4" t="s">
        <v>720</v>
      </c>
      <c r="N561" s="7" t="s">
        <v>1625</v>
      </c>
      <c r="O561" s="8" t="s">
        <v>741</v>
      </c>
      <c r="P561" s="10">
        <v>46146</v>
      </c>
    </row>
    <row r="562" spans="1:16" ht="225" x14ac:dyDescent="0.2">
      <c r="A562" s="3" t="s">
        <v>153</v>
      </c>
      <c r="B562" s="4" t="s">
        <v>719</v>
      </c>
      <c r="C562" s="4" t="s">
        <v>244</v>
      </c>
      <c r="D562" s="4" t="s">
        <v>405</v>
      </c>
      <c r="E562" s="4" t="s">
        <v>245</v>
      </c>
      <c r="F562" s="5">
        <v>50</v>
      </c>
      <c r="G562" s="6">
        <v>671.32</v>
      </c>
      <c r="H562" s="12">
        <f t="shared" si="80"/>
        <v>67.132000000000005</v>
      </c>
      <c r="I562" s="13">
        <f t="shared" si="81"/>
        <v>100.69800000000001</v>
      </c>
      <c r="J562" s="13">
        <f t="shared" si="74"/>
        <v>839.15</v>
      </c>
      <c r="K562" s="13">
        <f t="shared" si="75"/>
        <v>923.06500000000005</v>
      </c>
      <c r="L562" s="7"/>
      <c r="M562" s="4" t="s">
        <v>1042</v>
      </c>
      <c r="N562" s="7" t="s">
        <v>1625</v>
      </c>
      <c r="O562" s="8" t="s">
        <v>1044</v>
      </c>
      <c r="P562" s="10">
        <v>46146</v>
      </c>
    </row>
    <row r="563" spans="1:16" ht="225" x14ac:dyDescent="0.2">
      <c r="A563" s="3" t="s">
        <v>153</v>
      </c>
      <c r="B563" s="4" t="s">
        <v>719</v>
      </c>
      <c r="C563" s="4" t="s">
        <v>244</v>
      </c>
      <c r="D563" s="4" t="s">
        <v>405</v>
      </c>
      <c r="E563" s="4" t="s">
        <v>245</v>
      </c>
      <c r="F563" s="5">
        <v>50</v>
      </c>
      <c r="G563" s="6">
        <v>671.32</v>
      </c>
      <c r="H563" s="12">
        <f t="shared" si="80"/>
        <v>67.132000000000005</v>
      </c>
      <c r="I563" s="13">
        <f t="shared" si="81"/>
        <v>100.69800000000001</v>
      </c>
      <c r="J563" s="13">
        <f t="shared" si="74"/>
        <v>839.15</v>
      </c>
      <c r="K563" s="13">
        <f t="shared" si="75"/>
        <v>923.06500000000005</v>
      </c>
      <c r="L563" s="7"/>
      <c r="M563" s="4" t="s">
        <v>720</v>
      </c>
      <c r="N563" s="7" t="s">
        <v>1625</v>
      </c>
      <c r="O563" s="8" t="s">
        <v>721</v>
      </c>
      <c r="P563" s="10">
        <v>46146</v>
      </c>
    </row>
    <row r="564" spans="1:16" ht="120" x14ac:dyDescent="0.2">
      <c r="A564" s="3" t="s">
        <v>839</v>
      </c>
      <c r="B564" s="4" t="s">
        <v>906</v>
      </c>
      <c r="C564" s="4" t="s">
        <v>907</v>
      </c>
      <c r="D564" s="4" t="s">
        <v>600</v>
      </c>
      <c r="E564" s="4" t="s">
        <v>840</v>
      </c>
      <c r="F564" s="5">
        <v>40</v>
      </c>
      <c r="G564" s="6">
        <v>2916</v>
      </c>
      <c r="H564" s="12">
        <f t="shared" si="80"/>
        <v>291.60000000000002</v>
      </c>
      <c r="I564" s="13">
        <f t="shared" si="81"/>
        <v>437.4</v>
      </c>
      <c r="J564" s="13">
        <f t="shared" si="74"/>
        <v>3645</v>
      </c>
      <c r="K564" s="13">
        <f t="shared" si="75"/>
        <v>4009.5000000000005</v>
      </c>
      <c r="L564" s="7"/>
      <c r="M564" s="4" t="s">
        <v>1881</v>
      </c>
      <c r="N564" s="7" t="s">
        <v>1882</v>
      </c>
      <c r="O564" s="8" t="s">
        <v>908</v>
      </c>
      <c r="P564" s="10">
        <v>46150</v>
      </c>
    </row>
    <row r="565" spans="1:16" ht="409.5" x14ac:dyDescent="0.2">
      <c r="A565" s="3" t="s">
        <v>298</v>
      </c>
      <c r="B565" s="4" t="s">
        <v>566</v>
      </c>
      <c r="C565" s="4" t="s">
        <v>1279</v>
      </c>
      <c r="D565" s="4" t="s">
        <v>1480</v>
      </c>
      <c r="E565" s="4" t="s">
        <v>609</v>
      </c>
      <c r="F565" s="5">
        <v>1</v>
      </c>
      <c r="G565" s="6">
        <v>30226.34</v>
      </c>
      <c r="H565" s="12">
        <f t="shared" si="80"/>
        <v>3022.634</v>
      </c>
      <c r="I565" s="13">
        <f t="shared" si="81"/>
        <v>4533.951</v>
      </c>
      <c r="J565" s="13">
        <f t="shared" si="74"/>
        <v>37782.925000000003</v>
      </c>
      <c r="K565" s="13">
        <f t="shared" si="75"/>
        <v>41561.217500000006</v>
      </c>
      <c r="L565" s="7"/>
      <c r="M565" s="4" t="s">
        <v>1071</v>
      </c>
      <c r="N565" s="7" t="s">
        <v>1709</v>
      </c>
      <c r="O565" s="8" t="s">
        <v>1073</v>
      </c>
      <c r="P565" s="10">
        <v>46146</v>
      </c>
    </row>
    <row r="566" spans="1:16" ht="409.5" x14ac:dyDescent="0.2">
      <c r="A566" s="3" t="s">
        <v>298</v>
      </c>
      <c r="B566" s="4" t="s">
        <v>566</v>
      </c>
      <c r="C566" s="4" t="s">
        <v>1710</v>
      </c>
      <c r="D566" s="4" t="s">
        <v>1480</v>
      </c>
      <c r="E566" s="4" t="s">
        <v>609</v>
      </c>
      <c r="F566" s="5">
        <v>1</v>
      </c>
      <c r="G566" s="6">
        <v>15113.17</v>
      </c>
      <c r="H566" s="12">
        <f t="shared" si="80"/>
        <v>1511.317</v>
      </c>
      <c r="I566" s="13">
        <f t="shared" si="81"/>
        <v>2266.9755</v>
      </c>
      <c r="J566" s="13">
        <f t="shared" si="74"/>
        <v>18891.462500000001</v>
      </c>
      <c r="K566" s="13">
        <f t="shared" si="75"/>
        <v>20780.608750000003</v>
      </c>
      <c r="L566" s="7"/>
      <c r="M566" s="4" t="s">
        <v>1071</v>
      </c>
      <c r="N566" s="7" t="s">
        <v>1709</v>
      </c>
      <c r="O566" s="8" t="s">
        <v>1072</v>
      </c>
      <c r="P566" s="10">
        <v>46146</v>
      </c>
    </row>
    <row r="567" spans="1:16" ht="409.5" x14ac:dyDescent="0.2">
      <c r="A567" s="3" t="s">
        <v>522</v>
      </c>
      <c r="B567" s="4" t="s">
        <v>819</v>
      </c>
      <c r="C567" s="4" t="s">
        <v>1676</v>
      </c>
      <c r="D567" s="4" t="s">
        <v>1024</v>
      </c>
      <c r="E567" s="4" t="s">
        <v>523</v>
      </c>
      <c r="F567" s="5">
        <v>1</v>
      </c>
      <c r="G567" s="6">
        <v>13546.72</v>
      </c>
      <c r="H567" s="12">
        <f t="shared" si="80"/>
        <v>1354.672</v>
      </c>
      <c r="I567" s="13">
        <f t="shared" si="81"/>
        <v>2032.0079999999998</v>
      </c>
      <c r="J567" s="13">
        <f t="shared" si="74"/>
        <v>16933.400000000001</v>
      </c>
      <c r="K567" s="13">
        <f t="shared" si="75"/>
        <v>18626.740000000002</v>
      </c>
      <c r="L567" s="7"/>
      <c r="M567" s="4" t="s">
        <v>1677</v>
      </c>
      <c r="N567" s="7" t="s">
        <v>1678</v>
      </c>
      <c r="O567" s="8" t="s">
        <v>1679</v>
      </c>
      <c r="P567" s="10">
        <v>46147</v>
      </c>
    </row>
    <row r="568" spans="1:16" ht="409.5" x14ac:dyDescent="0.2">
      <c r="A568" s="3" t="s">
        <v>522</v>
      </c>
      <c r="B568" s="4" t="s">
        <v>819</v>
      </c>
      <c r="C568" s="4" t="s">
        <v>1676</v>
      </c>
      <c r="D568" s="4" t="s">
        <v>449</v>
      </c>
      <c r="E568" s="4" t="s">
        <v>523</v>
      </c>
      <c r="F568" s="5">
        <v>1</v>
      </c>
      <c r="G568" s="6">
        <v>13546.72</v>
      </c>
      <c r="H568" s="12">
        <f t="shared" si="80"/>
        <v>1354.672</v>
      </c>
      <c r="I568" s="13">
        <f t="shared" si="81"/>
        <v>2032.0079999999998</v>
      </c>
      <c r="J568" s="13">
        <f t="shared" si="74"/>
        <v>16933.400000000001</v>
      </c>
      <c r="K568" s="13">
        <f t="shared" si="75"/>
        <v>18626.740000000002</v>
      </c>
      <c r="L568" s="7"/>
      <c r="M568" s="4" t="s">
        <v>1677</v>
      </c>
      <c r="N568" s="7" t="s">
        <v>1678</v>
      </c>
      <c r="O568" s="8" t="s">
        <v>1679</v>
      </c>
      <c r="P568" s="10">
        <v>46147</v>
      </c>
    </row>
    <row r="569" spans="1:16" ht="409.5" x14ac:dyDescent="0.2">
      <c r="A569" s="3" t="s">
        <v>522</v>
      </c>
      <c r="B569" s="4" t="s">
        <v>819</v>
      </c>
      <c r="C569" s="4" t="s">
        <v>1676</v>
      </c>
      <c r="D569" s="4" t="s">
        <v>1138</v>
      </c>
      <c r="E569" s="4" t="s">
        <v>523</v>
      </c>
      <c r="F569" s="5">
        <v>1</v>
      </c>
      <c r="G569" s="6">
        <v>13546.72</v>
      </c>
      <c r="H569" s="12">
        <f t="shared" si="80"/>
        <v>1354.672</v>
      </c>
      <c r="I569" s="13">
        <f t="shared" si="81"/>
        <v>2032.0079999999998</v>
      </c>
      <c r="J569" s="13">
        <f t="shared" si="74"/>
        <v>16933.400000000001</v>
      </c>
      <c r="K569" s="13">
        <f t="shared" si="75"/>
        <v>18626.740000000002</v>
      </c>
      <c r="L569" s="7"/>
      <c r="M569" s="4" t="s">
        <v>1677</v>
      </c>
      <c r="N569" s="7" t="s">
        <v>1678</v>
      </c>
      <c r="O569" s="8" t="s">
        <v>1680</v>
      </c>
      <c r="P569" s="10">
        <v>46147</v>
      </c>
    </row>
    <row r="570" spans="1:16" ht="409.5" x14ac:dyDescent="0.2">
      <c r="A570" s="3" t="s">
        <v>522</v>
      </c>
      <c r="B570" s="4" t="s">
        <v>819</v>
      </c>
      <c r="C570" s="4" t="s">
        <v>1676</v>
      </c>
      <c r="D570" s="4" t="s">
        <v>448</v>
      </c>
      <c r="E570" s="4" t="s">
        <v>523</v>
      </c>
      <c r="F570" s="5">
        <v>1</v>
      </c>
      <c r="G570" s="6">
        <v>13546.72</v>
      </c>
      <c r="H570" s="12">
        <f t="shared" si="80"/>
        <v>1354.672</v>
      </c>
      <c r="I570" s="13">
        <f t="shared" si="81"/>
        <v>2032.0079999999998</v>
      </c>
      <c r="J570" s="13">
        <f t="shared" si="74"/>
        <v>16933.400000000001</v>
      </c>
      <c r="K570" s="13">
        <f t="shared" si="75"/>
        <v>18626.740000000002</v>
      </c>
      <c r="L570" s="7"/>
      <c r="M570" s="4" t="s">
        <v>1677</v>
      </c>
      <c r="N570" s="7" t="s">
        <v>1678</v>
      </c>
      <c r="O570" s="8" t="s">
        <v>1680</v>
      </c>
      <c r="P570" s="10">
        <v>46147</v>
      </c>
    </row>
    <row r="571" spans="1:16" ht="409.5" x14ac:dyDescent="0.2">
      <c r="A571" s="3" t="s">
        <v>63</v>
      </c>
      <c r="B571" s="4" t="s">
        <v>63</v>
      </c>
      <c r="C571" s="4" t="s">
        <v>1916</v>
      </c>
      <c r="D571" s="4" t="s">
        <v>1345</v>
      </c>
      <c r="E571" s="4" t="s">
        <v>243</v>
      </c>
      <c r="F571" s="5">
        <v>5</v>
      </c>
      <c r="G571" s="6">
        <v>4043.7</v>
      </c>
      <c r="H571" s="14">
        <f t="shared" ref="H571:H576" si="82">G571*0.25</f>
        <v>1010.925</v>
      </c>
      <c r="I571" s="15">
        <f t="shared" ref="I571:I576" si="83">G571*0.41</f>
        <v>1657.9169999999999</v>
      </c>
      <c r="J571" s="15">
        <f t="shared" si="74"/>
        <v>6712.5419999999995</v>
      </c>
      <c r="K571" s="15">
        <f t="shared" si="75"/>
        <v>7383.7961999999998</v>
      </c>
      <c r="L571" s="7"/>
      <c r="M571" s="4" t="s">
        <v>1534</v>
      </c>
      <c r="N571" s="7" t="s">
        <v>1913</v>
      </c>
      <c r="O571" s="8" t="s">
        <v>1535</v>
      </c>
      <c r="P571" s="10">
        <v>46154</v>
      </c>
    </row>
    <row r="572" spans="1:16" ht="180" x14ac:dyDescent="0.2">
      <c r="A572" s="3" t="s">
        <v>63</v>
      </c>
      <c r="B572" s="4" t="s">
        <v>63</v>
      </c>
      <c r="C572" s="4" t="s">
        <v>1915</v>
      </c>
      <c r="D572" s="4" t="s">
        <v>380</v>
      </c>
      <c r="E572" s="4" t="s">
        <v>243</v>
      </c>
      <c r="F572" s="5">
        <v>5</v>
      </c>
      <c r="G572" s="6">
        <v>4043.7</v>
      </c>
      <c r="H572" s="14">
        <f t="shared" si="82"/>
        <v>1010.925</v>
      </c>
      <c r="I572" s="15">
        <f t="shared" si="83"/>
        <v>1657.9169999999999</v>
      </c>
      <c r="J572" s="15">
        <f t="shared" si="74"/>
        <v>6712.5419999999995</v>
      </c>
      <c r="K572" s="15">
        <f t="shared" si="75"/>
        <v>7383.7961999999998</v>
      </c>
      <c r="L572" s="7"/>
      <c r="M572" s="4" t="s">
        <v>588</v>
      </c>
      <c r="N572" s="7" t="s">
        <v>1913</v>
      </c>
      <c r="O572" s="8" t="s">
        <v>1535</v>
      </c>
      <c r="P572" s="10">
        <v>46154</v>
      </c>
    </row>
    <row r="573" spans="1:16" ht="409.5" x14ac:dyDescent="0.2">
      <c r="A573" s="3" t="s">
        <v>63</v>
      </c>
      <c r="B573" s="4" t="s">
        <v>63</v>
      </c>
      <c r="C573" s="4" t="s">
        <v>1914</v>
      </c>
      <c r="D573" s="4" t="s">
        <v>1345</v>
      </c>
      <c r="E573" s="4" t="s">
        <v>243</v>
      </c>
      <c r="F573" s="5">
        <v>5</v>
      </c>
      <c r="G573" s="6">
        <v>2608.8000000000002</v>
      </c>
      <c r="H573" s="14">
        <f t="shared" si="82"/>
        <v>652.20000000000005</v>
      </c>
      <c r="I573" s="15">
        <f t="shared" si="83"/>
        <v>1069.6079999999999</v>
      </c>
      <c r="J573" s="15">
        <f t="shared" si="74"/>
        <v>4330.6080000000002</v>
      </c>
      <c r="K573" s="15">
        <f t="shared" si="75"/>
        <v>4763.6688000000004</v>
      </c>
      <c r="L573" s="7"/>
      <c r="M573" s="4" t="s">
        <v>1534</v>
      </c>
      <c r="N573" s="7" t="s">
        <v>1913</v>
      </c>
      <c r="O573" s="8" t="s">
        <v>1536</v>
      </c>
      <c r="P573" s="10">
        <v>46154</v>
      </c>
    </row>
    <row r="574" spans="1:16" ht="180" x14ac:dyDescent="0.2">
      <c r="A574" s="3" t="s">
        <v>63</v>
      </c>
      <c r="B574" s="4" t="s">
        <v>63</v>
      </c>
      <c r="C574" s="4" t="s">
        <v>1912</v>
      </c>
      <c r="D574" s="4" t="s">
        <v>380</v>
      </c>
      <c r="E574" s="4" t="s">
        <v>243</v>
      </c>
      <c r="F574" s="5">
        <v>5</v>
      </c>
      <c r="G574" s="6">
        <v>2608.8000000000002</v>
      </c>
      <c r="H574" s="14">
        <f t="shared" si="82"/>
        <v>652.20000000000005</v>
      </c>
      <c r="I574" s="15">
        <f t="shared" si="83"/>
        <v>1069.6079999999999</v>
      </c>
      <c r="J574" s="15">
        <f t="shared" si="74"/>
        <v>4330.6080000000002</v>
      </c>
      <c r="K574" s="15">
        <f t="shared" si="75"/>
        <v>4763.6688000000004</v>
      </c>
      <c r="L574" s="7"/>
      <c r="M574" s="4" t="s">
        <v>588</v>
      </c>
      <c r="N574" s="7" t="s">
        <v>1913</v>
      </c>
      <c r="O574" s="8" t="s">
        <v>1536</v>
      </c>
      <c r="P574" s="10">
        <v>46154</v>
      </c>
    </row>
    <row r="575" spans="1:16" ht="409.5" x14ac:dyDescent="0.2">
      <c r="A575" s="3" t="s">
        <v>63</v>
      </c>
      <c r="B575" s="4" t="s">
        <v>63</v>
      </c>
      <c r="C575" s="4" t="s">
        <v>1918</v>
      </c>
      <c r="D575" s="4" t="s">
        <v>1345</v>
      </c>
      <c r="E575" s="4" t="s">
        <v>243</v>
      </c>
      <c r="F575" s="5">
        <v>5</v>
      </c>
      <c r="G575" s="6">
        <v>3123.9</v>
      </c>
      <c r="H575" s="14">
        <f t="shared" si="82"/>
        <v>780.97500000000002</v>
      </c>
      <c r="I575" s="15">
        <f t="shared" si="83"/>
        <v>1280.799</v>
      </c>
      <c r="J575" s="15">
        <f t="shared" si="74"/>
        <v>5185.674</v>
      </c>
      <c r="K575" s="15">
        <f t="shared" si="75"/>
        <v>5704.2414000000008</v>
      </c>
      <c r="L575" s="7"/>
      <c r="M575" s="4" t="s">
        <v>1534</v>
      </c>
      <c r="N575" s="7" t="s">
        <v>1913</v>
      </c>
      <c r="O575" s="8" t="s">
        <v>1537</v>
      </c>
      <c r="P575" s="10">
        <v>46154</v>
      </c>
    </row>
    <row r="576" spans="1:16" ht="180" x14ac:dyDescent="0.2">
      <c r="A576" s="3" t="s">
        <v>63</v>
      </c>
      <c r="B576" s="4" t="s">
        <v>63</v>
      </c>
      <c r="C576" s="4" t="s">
        <v>1917</v>
      </c>
      <c r="D576" s="4" t="s">
        <v>380</v>
      </c>
      <c r="E576" s="4" t="s">
        <v>243</v>
      </c>
      <c r="F576" s="5">
        <v>5</v>
      </c>
      <c r="G576" s="6">
        <v>3123.9</v>
      </c>
      <c r="H576" s="14">
        <f t="shared" si="82"/>
        <v>780.97500000000002</v>
      </c>
      <c r="I576" s="15">
        <f t="shared" si="83"/>
        <v>1280.799</v>
      </c>
      <c r="J576" s="15">
        <f t="shared" si="74"/>
        <v>5185.674</v>
      </c>
      <c r="K576" s="15">
        <f t="shared" si="75"/>
        <v>5704.2414000000008</v>
      </c>
      <c r="L576" s="7"/>
      <c r="M576" s="4" t="s">
        <v>588</v>
      </c>
      <c r="N576" s="7" t="s">
        <v>1913</v>
      </c>
      <c r="O576" s="8" t="s">
        <v>1537</v>
      </c>
      <c r="P576" s="10">
        <v>46154</v>
      </c>
    </row>
    <row r="577" spans="1:16" ht="135" x14ac:dyDescent="0.2">
      <c r="A577" s="3" t="s">
        <v>64</v>
      </c>
      <c r="B577" s="4" t="s">
        <v>1713</v>
      </c>
      <c r="C577" s="4" t="s">
        <v>162</v>
      </c>
      <c r="D577" s="4" t="s">
        <v>1714</v>
      </c>
      <c r="E577" s="4" t="s">
        <v>266</v>
      </c>
      <c r="F577" s="5">
        <v>1</v>
      </c>
      <c r="G577" s="6">
        <v>313.2</v>
      </c>
      <c r="H577" s="12">
        <f>G577*0.14</f>
        <v>43.848000000000006</v>
      </c>
      <c r="I577" s="13">
        <f>G577*0.22</f>
        <v>68.903999999999996</v>
      </c>
      <c r="J577" s="13">
        <f t="shared" si="74"/>
        <v>425.952</v>
      </c>
      <c r="K577" s="13">
        <f t="shared" si="75"/>
        <v>468.54720000000003</v>
      </c>
      <c r="L577" s="7"/>
      <c r="M577" s="4" t="s">
        <v>1715</v>
      </c>
      <c r="N577" s="7" t="s">
        <v>1716</v>
      </c>
      <c r="O577" s="8" t="s">
        <v>1717</v>
      </c>
      <c r="P577" s="10">
        <v>46147</v>
      </c>
    </row>
    <row r="578" spans="1:16" ht="150" x14ac:dyDescent="0.2">
      <c r="A578" s="3" t="s">
        <v>87</v>
      </c>
      <c r="B578" s="4" t="s">
        <v>87</v>
      </c>
      <c r="C578" s="4" t="s">
        <v>406</v>
      </c>
      <c r="D578" s="4" t="s">
        <v>1356</v>
      </c>
      <c r="E578" s="4" t="s">
        <v>260</v>
      </c>
      <c r="F578" s="5">
        <v>10</v>
      </c>
      <c r="G578" s="6">
        <v>53.71</v>
      </c>
      <c r="H578" s="12">
        <f>G578*0.17</f>
        <v>9.1307000000000009</v>
      </c>
      <c r="I578" s="13">
        <f>G578*0.3</f>
        <v>16.113</v>
      </c>
      <c r="J578" s="13">
        <f t="shared" si="74"/>
        <v>78.953699999999998</v>
      </c>
      <c r="K578" s="13">
        <f t="shared" si="75"/>
        <v>86.849069999999998</v>
      </c>
      <c r="L578" s="7"/>
      <c r="M578" s="4" t="s">
        <v>1481</v>
      </c>
      <c r="N578" s="7" t="s">
        <v>2026</v>
      </c>
      <c r="O578" s="8" t="s">
        <v>137</v>
      </c>
      <c r="P578" s="10">
        <v>46156</v>
      </c>
    </row>
    <row r="579" spans="1:16" ht="150" x14ac:dyDescent="0.2">
      <c r="A579" s="3" t="s">
        <v>87</v>
      </c>
      <c r="B579" s="4" t="s">
        <v>87</v>
      </c>
      <c r="C579" s="4" t="s">
        <v>383</v>
      </c>
      <c r="D579" s="4" t="s">
        <v>1356</v>
      </c>
      <c r="E579" s="4" t="s">
        <v>260</v>
      </c>
      <c r="F579" s="5">
        <v>10</v>
      </c>
      <c r="G579" s="6">
        <v>53.71</v>
      </c>
      <c r="H579" s="12">
        <f>G579*0.17</f>
        <v>9.1307000000000009</v>
      </c>
      <c r="I579" s="13">
        <f>G579*0.3</f>
        <v>16.113</v>
      </c>
      <c r="J579" s="13">
        <f t="shared" ref="J579:J631" si="84">G579+H579+I579</f>
        <v>78.953699999999998</v>
      </c>
      <c r="K579" s="13">
        <f t="shared" ref="K579:K631" si="85">J579*1.1</f>
        <v>86.849069999999998</v>
      </c>
      <c r="L579" s="7"/>
      <c r="M579" s="4" t="s">
        <v>1481</v>
      </c>
      <c r="N579" s="7" t="s">
        <v>2026</v>
      </c>
      <c r="O579" s="8" t="s">
        <v>386</v>
      </c>
      <c r="P579" s="10">
        <v>46156</v>
      </c>
    </row>
    <row r="580" spans="1:16" ht="120" x14ac:dyDescent="0.2">
      <c r="A580" s="3" t="s">
        <v>66</v>
      </c>
      <c r="B580" s="4" t="s">
        <v>67</v>
      </c>
      <c r="C580" s="4" t="s">
        <v>722</v>
      </c>
      <c r="D580" s="4" t="s">
        <v>408</v>
      </c>
      <c r="E580" s="4" t="s">
        <v>218</v>
      </c>
      <c r="F580" s="5">
        <v>10</v>
      </c>
      <c r="G580" s="6">
        <v>100.04</v>
      </c>
      <c r="H580" s="12">
        <f>G580*0.14</f>
        <v>14.005600000000003</v>
      </c>
      <c r="I580" s="13">
        <f>G580*0.22</f>
        <v>22.008800000000001</v>
      </c>
      <c r="J580" s="13">
        <f t="shared" si="84"/>
        <v>136.05440000000002</v>
      </c>
      <c r="K580" s="13">
        <f t="shared" si="85"/>
        <v>149.65984000000003</v>
      </c>
      <c r="L580" s="7"/>
      <c r="M580" s="4" t="s">
        <v>1486</v>
      </c>
      <c r="N580" s="7" t="s">
        <v>1734</v>
      </c>
      <c r="O580" s="8" t="s">
        <v>1037</v>
      </c>
      <c r="P580" s="10">
        <v>46148</v>
      </c>
    </row>
    <row r="581" spans="1:16" ht="195" x14ac:dyDescent="0.2">
      <c r="A581" s="3" t="s">
        <v>68</v>
      </c>
      <c r="B581" s="4" t="s">
        <v>68</v>
      </c>
      <c r="C581" s="4" t="s">
        <v>552</v>
      </c>
      <c r="D581" s="4" t="s">
        <v>360</v>
      </c>
      <c r="E581" s="4" t="s">
        <v>481</v>
      </c>
      <c r="F581" s="5">
        <v>10</v>
      </c>
      <c r="G581" s="6">
        <v>176.8</v>
      </c>
      <c r="H581" s="12">
        <f>G581*0.14</f>
        <v>24.752000000000002</v>
      </c>
      <c r="I581" s="13">
        <f>G581*0.22</f>
        <v>38.896000000000001</v>
      </c>
      <c r="J581" s="13">
        <f t="shared" si="84"/>
        <v>240.44800000000004</v>
      </c>
      <c r="K581" s="13">
        <f t="shared" si="85"/>
        <v>264.49280000000005</v>
      </c>
      <c r="L581" s="7"/>
      <c r="M581" s="4" t="s">
        <v>1963</v>
      </c>
      <c r="N581" s="7" t="s">
        <v>1964</v>
      </c>
      <c r="O581" s="8" t="s">
        <v>561</v>
      </c>
      <c r="P581" s="10">
        <v>46154</v>
      </c>
    </row>
    <row r="582" spans="1:16" ht="195" x14ac:dyDescent="0.2">
      <c r="A582" s="3" t="s">
        <v>68</v>
      </c>
      <c r="B582" s="4" t="s">
        <v>68</v>
      </c>
      <c r="C582" s="4" t="s">
        <v>1047</v>
      </c>
      <c r="D582" s="4" t="s">
        <v>360</v>
      </c>
      <c r="E582" s="4" t="s">
        <v>481</v>
      </c>
      <c r="F582" s="5">
        <v>5</v>
      </c>
      <c r="G582" s="6">
        <v>88.4</v>
      </c>
      <c r="H582" s="12">
        <f>G582*0.17</f>
        <v>15.028000000000002</v>
      </c>
      <c r="I582" s="13">
        <f>G582*0.3</f>
        <v>26.52</v>
      </c>
      <c r="J582" s="13">
        <f t="shared" si="84"/>
        <v>129.94800000000001</v>
      </c>
      <c r="K582" s="13">
        <f t="shared" si="85"/>
        <v>142.94280000000003</v>
      </c>
      <c r="L582" s="7"/>
      <c r="M582" s="4" t="s">
        <v>1963</v>
      </c>
      <c r="N582" s="7" t="s">
        <v>1964</v>
      </c>
      <c r="O582" s="8" t="s">
        <v>560</v>
      </c>
      <c r="P582" s="10">
        <v>46154</v>
      </c>
    </row>
    <row r="583" spans="1:16" ht="105" x14ac:dyDescent="0.2">
      <c r="A583" s="3" t="s">
        <v>114</v>
      </c>
      <c r="B583" s="4" t="s">
        <v>1183</v>
      </c>
      <c r="C583" s="4" t="s">
        <v>559</v>
      </c>
      <c r="D583" s="4" t="s">
        <v>1602</v>
      </c>
      <c r="E583" s="4" t="s">
        <v>199</v>
      </c>
      <c r="F583" s="5">
        <v>1</v>
      </c>
      <c r="G583" s="6">
        <v>127.61</v>
      </c>
      <c r="H583" s="12">
        <f>G583*0.14</f>
        <v>17.865400000000001</v>
      </c>
      <c r="I583" s="13">
        <f>G583*0.22</f>
        <v>28.074200000000001</v>
      </c>
      <c r="J583" s="13">
        <f t="shared" si="84"/>
        <v>173.5496</v>
      </c>
      <c r="K583" s="13">
        <f t="shared" si="85"/>
        <v>190.90456</v>
      </c>
      <c r="L583" s="7"/>
      <c r="M583" s="4" t="s">
        <v>1579</v>
      </c>
      <c r="N583" s="7" t="s">
        <v>1655</v>
      </c>
      <c r="O583" s="8" t="s">
        <v>1580</v>
      </c>
      <c r="P583" s="10">
        <v>46146</v>
      </c>
    </row>
    <row r="584" spans="1:16" ht="409.5" x14ac:dyDescent="0.2">
      <c r="A584" s="3" t="s">
        <v>69</v>
      </c>
      <c r="B584" s="4" t="s">
        <v>116</v>
      </c>
      <c r="C584" s="4" t="s">
        <v>972</v>
      </c>
      <c r="D584" s="4" t="s">
        <v>460</v>
      </c>
      <c r="E584" s="4" t="s">
        <v>321</v>
      </c>
      <c r="F584" s="5">
        <v>1</v>
      </c>
      <c r="G584" s="6">
        <v>84.9</v>
      </c>
      <c r="H584" s="12">
        <f>G584*0.17</f>
        <v>14.433000000000002</v>
      </c>
      <c r="I584" s="13">
        <f>G584*0.3</f>
        <v>25.470000000000002</v>
      </c>
      <c r="J584" s="13">
        <f t="shared" si="84"/>
        <v>124.80300000000001</v>
      </c>
      <c r="K584" s="13">
        <f t="shared" si="85"/>
        <v>137.28330000000003</v>
      </c>
      <c r="L584" s="7"/>
      <c r="M584" s="4" t="s">
        <v>993</v>
      </c>
      <c r="N584" s="7" t="s">
        <v>1835</v>
      </c>
      <c r="O584" s="8" t="s">
        <v>994</v>
      </c>
      <c r="P584" s="10">
        <v>46149</v>
      </c>
    </row>
    <row r="585" spans="1:16" ht="409.5" x14ac:dyDescent="0.2">
      <c r="A585" s="3" t="s">
        <v>70</v>
      </c>
      <c r="B585" s="4" t="s">
        <v>397</v>
      </c>
      <c r="C585" s="4" t="s">
        <v>1380</v>
      </c>
      <c r="D585" s="4" t="s">
        <v>1381</v>
      </c>
      <c r="E585" s="4" t="s">
        <v>282</v>
      </c>
      <c r="F585" s="5">
        <v>50</v>
      </c>
      <c r="G585" s="6">
        <v>353.4</v>
      </c>
      <c r="H585" s="12">
        <f>G585*0.14</f>
        <v>49.475999999999999</v>
      </c>
      <c r="I585" s="13">
        <f>G585*0.22</f>
        <v>77.74799999999999</v>
      </c>
      <c r="J585" s="13">
        <f t="shared" si="84"/>
        <v>480.62399999999997</v>
      </c>
      <c r="K585" s="13">
        <f t="shared" si="85"/>
        <v>528.68640000000005</v>
      </c>
      <c r="L585" s="7"/>
      <c r="M585" s="4" t="s">
        <v>1097</v>
      </c>
      <c r="N585" s="7" t="s">
        <v>1920</v>
      </c>
      <c r="O585" s="8" t="s">
        <v>1098</v>
      </c>
      <c r="P585" s="10">
        <v>46154</v>
      </c>
    </row>
    <row r="586" spans="1:16" ht="285" x14ac:dyDescent="0.2">
      <c r="A586" s="3" t="s">
        <v>159</v>
      </c>
      <c r="B586" s="4" t="s">
        <v>159</v>
      </c>
      <c r="C586" s="4" t="s">
        <v>913</v>
      </c>
      <c r="D586" s="4" t="s">
        <v>1975</v>
      </c>
      <c r="E586" s="4" t="s">
        <v>333</v>
      </c>
      <c r="F586" s="5">
        <v>10</v>
      </c>
      <c r="G586" s="6">
        <v>473.05</v>
      </c>
      <c r="H586" s="12">
        <f>G586*0.14</f>
        <v>66.227000000000004</v>
      </c>
      <c r="I586" s="13">
        <f>G586*0.22</f>
        <v>104.071</v>
      </c>
      <c r="J586" s="13">
        <f t="shared" si="84"/>
        <v>643.34800000000007</v>
      </c>
      <c r="K586" s="13">
        <f t="shared" si="85"/>
        <v>707.68280000000016</v>
      </c>
      <c r="L586" s="7"/>
      <c r="M586" s="4" t="s">
        <v>1460</v>
      </c>
      <c r="N586" s="7" t="s">
        <v>1992</v>
      </c>
      <c r="O586" s="8" t="s">
        <v>1993</v>
      </c>
      <c r="P586" s="10">
        <v>46155</v>
      </c>
    </row>
    <row r="587" spans="1:16" ht="285" x14ac:dyDescent="0.2">
      <c r="A587" s="3" t="s">
        <v>159</v>
      </c>
      <c r="B587" s="4" t="s">
        <v>159</v>
      </c>
      <c r="C587" s="4" t="s">
        <v>925</v>
      </c>
      <c r="D587" s="4" t="s">
        <v>1975</v>
      </c>
      <c r="E587" s="4" t="s">
        <v>333</v>
      </c>
      <c r="F587" s="5">
        <v>100</v>
      </c>
      <c r="G587" s="6">
        <v>4730.51</v>
      </c>
      <c r="H587" s="12">
        <f>G587*0.1</f>
        <v>473.05100000000004</v>
      </c>
      <c r="I587" s="13">
        <f>G587*0.15</f>
        <v>709.57650000000001</v>
      </c>
      <c r="J587" s="13">
        <f t="shared" si="84"/>
        <v>5913.1375000000007</v>
      </c>
      <c r="K587" s="13">
        <f t="shared" si="85"/>
        <v>6504.451250000001</v>
      </c>
      <c r="L587" s="7"/>
      <c r="M587" s="4" t="s">
        <v>1460</v>
      </c>
      <c r="N587" s="7" t="s">
        <v>1992</v>
      </c>
      <c r="O587" s="8" t="s">
        <v>1995</v>
      </c>
      <c r="P587" s="10">
        <v>46155</v>
      </c>
    </row>
    <row r="588" spans="1:16" ht="285" x14ac:dyDescent="0.2">
      <c r="A588" s="3" t="s">
        <v>159</v>
      </c>
      <c r="B588" s="4" t="s">
        <v>159</v>
      </c>
      <c r="C588" s="4" t="s">
        <v>912</v>
      </c>
      <c r="D588" s="4" t="s">
        <v>1975</v>
      </c>
      <c r="E588" s="4" t="s">
        <v>333</v>
      </c>
      <c r="F588" s="5">
        <v>50</v>
      </c>
      <c r="G588" s="6">
        <v>2365.25</v>
      </c>
      <c r="H588" s="12">
        <f>G588*0.1</f>
        <v>236.52500000000001</v>
      </c>
      <c r="I588" s="13">
        <f>G588*0.15</f>
        <v>354.78749999999997</v>
      </c>
      <c r="J588" s="13">
        <f t="shared" si="84"/>
        <v>2956.5625</v>
      </c>
      <c r="K588" s="13">
        <f t="shared" si="85"/>
        <v>3252.2187500000005</v>
      </c>
      <c r="L588" s="7"/>
      <c r="M588" s="4" t="s">
        <v>1460</v>
      </c>
      <c r="N588" s="7" t="s">
        <v>1992</v>
      </c>
      <c r="O588" s="8" t="s">
        <v>1994</v>
      </c>
      <c r="P588" s="10">
        <v>46155</v>
      </c>
    </row>
    <row r="589" spans="1:16" ht="195" x14ac:dyDescent="0.2">
      <c r="A589" s="3" t="s">
        <v>314</v>
      </c>
      <c r="B589" s="4" t="s">
        <v>315</v>
      </c>
      <c r="C589" s="4" t="s">
        <v>1960</v>
      </c>
      <c r="D589" s="4" t="s">
        <v>360</v>
      </c>
      <c r="E589" s="4" t="s">
        <v>320</v>
      </c>
      <c r="F589" s="5">
        <v>1</v>
      </c>
      <c r="G589" s="6">
        <v>158</v>
      </c>
      <c r="H589" s="12">
        <f>G589*0.14</f>
        <v>22.12</v>
      </c>
      <c r="I589" s="13">
        <f>G589*0.22</f>
        <v>34.76</v>
      </c>
      <c r="J589" s="13">
        <f t="shared" si="84"/>
        <v>214.88</v>
      </c>
      <c r="K589" s="13">
        <f t="shared" si="85"/>
        <v>236.36800000000002</v>
      </c>
      <c r="L589" s="7"/>
      <c r="M589" s="4" t="s">
        <v>1958</v>
      </c>
      <c r="N589" s="7" t="s">
        <v>1959</v>
      </c>
      <c r="O589" s="8" t="s">
        <v>1063</v>
      </c>
      <c r="P589" s="10">
        <v>46154</v>
      </c>
    </row>
    <row r="590" spans="1:16" ht="195" x14ac:dyDescent="0.2">
      <c r="A590" s="3" t="s">
        <v>314</v>
      </c>
      <c r="B590" s="4" t="s">
        <v>315</v>
      </c>
      <c r="C590" s="4" t="s">
        <v>1962</v>
      </c>
      <c r="D590" s="4" t="s">
        <v>360</v>
      </c>
      <c r="E590" s="4" t="s">
        <v>320</v>
      </c>
      <c r="F590" s="5">
        <v>10</v>
      </c>
      <c r="G590" s="6">
        <v>1580</v>
      </c>
      <c r="H590" s="12">
        <f t="shared" ref="H590:H604" si="86">G590*0.1</f>
        <v>158</v>
      </c>
      <c r="I590" s="13">
        <f t="shared" ref="I590:I604" si="87">G590*0.15</f>
        <v>237</v>
      </c>
      <c r="J590" s="13">
        <f t="shared" si="84"/>
        <v>1975</v>
      </c>
      <c r="K590" s="13">
        <f t="shared" si="85"/>
        <v>2172.5</v>
      </c>
      <c r="L590" s="7"/>
      <c r="M590" s="4" t="s">
        <v>1958</v>
      </c>
      <c r="N590" s="7" t="s">
        <v>1959</v>
      </c>
      <c r="O590" s="8" t="s">
        <v>1061</v>
      </c>
      <c r="P590" s="10">
        <v>46154</v>
      </c>
    </row>
    <row r="591" spans="1:16" ht="195" x14ac:dyDescent="0.2">
      <c r="A591" s="3" t="s">
        <v>314</v>
      </c>
      <c r="B591" s="4" t="s">
        <v>315</v>
      </c>
      <c r="C591" s="4" t="s">
        <v>1961</v>
      </c>
      <c r="D591" s="4" t="s">
        <v>360</v>
      </c>
      <c r="E591" s="4" t="s">
        <v>320</v>
      </c>
      <c r="F591" s="5">
        <v>5</v>
      </c>
      <c r="G591" s="6">
        <v>790</v>
      </c>
      <c r="H591" s="12">
        <f t="shared" si="86"/>
        <v>79</v>
      </c>
      <c r="I591" s="13">
        <f t="shared" si="87"/>
        <v>118.5</v>
      </c>
      <c r="J591" s="13">
        <f t="shared" si="84"/>
        <v>987.5</v>
      </c>
      <c r="K591" s="13">
        <f t="shared" si="85"/>
        <v>1086.25</v>
      </c>
      <c r="L591" s="7"/>
      <c r="M591" s="4" t="s">
        <v>1958</v>
      </c>
      <c r="N591" s="7" t="s">
        <v>1959</v>
      </c>
      <c r="O591" s="8" t="s">
        <v>1062</v>
      </c>
      <c r="P591" s="10">
        <v>46154</v>
      </c>
    </row>
    <row r="592" spans="1:16" ht="225" x14ac:dyDescent="0.2">
      <c r="A592" s="3" t="s">
        <v>314</v>
      </c>
      <c r="B592" s="4" t="s">
        <v>315</v>
      </c>
      <c r="C592" s="4" t="s">
        <v>1957</v>
      </c>
      <c r="D592" s="4" t="s">
        <v>360</v>
      </c>
      <c r="E592" s="4" t="s">
        <v>320</v>
      </c>
      <c r="F592" s="5">
        <v>50</v>
      </c>
      <c r="G592" s="6">
        <v>7900</v>
      </c>
      <c r="H592" s="12">
        <f t="shared" si="86"/>
        <v>790</v>
      </c>
      <c r="I592" s="13">
        <f t="shared" si="87"/>
        <v>1185</v>
      </c>
      <c r="J592" s="13">
        <f t="shared" si="84"/>
        <v>9875</v>
      </c>
      <c r="K592" s="13">
        <f t="shared" si="85"/>
        <v>10862.5</v>
      </c>
      <c r="L592" s="7"/>
      <c r="M592" s="4" t="s">
        <v>1958</v>
      </c>
      <c r="N592" s="7" t="s">
        <v>1959</v>
      </c>
      <c r="O592" s="8" t="s">
        <v>1064</v>
      </c>
      <c r="P592" s="10">
        <v>46154</v>
      </c>
    </row>
    <row r="593" spans="1:16" ht="285" x14ac:dyDescent="0.2">
      <c r="A593" s="3" t="s">
        <v>278</v>
      </c>
      <c r="B593" s="4" t="s">
        <v>278</v>
      </c>
      <c r="C593" s="4" t="s">
        <v>717</v>
      </c>
      <c r="D593" s="4" t="s">
        <v>1584</v>
      </c>
      <c r="E593" s="4" t="s">
        <v>279</v>
      </c>
      <c r="F593" s="5">
        <v>28</v>
      </c>
      <c r="G593" s="6">
        <v>5058</v>
      </c>
      <c r="H593" s="12">
        <f t="shared" si="86"/>
        <v>505.8</v>
      </c>
      <c r="I593" s="13">
        <f t="shared" si="87"/>
        <v>758.69999999999993</v>
      </c>
      <c r="J593" s="13">
        <f t="shared" si="84"/>
        <v>6322.5</v>
      </c>
      <c r="K593" s="13">
        <f t="shared" si="85"/>
        <v>6954.7500000000009</v>
      </c>
      <c r="L593" s="7"/>
      <c r="M593" s="4" t="s">
        <v>1656</v>
      </c>
      <c r="N593" s="7" t="s">
        <v>1657</v>
      </c>
      <c r="O593" s="8" t="s">
        <v>1386</v>
      </c>
      <c r="P593" s="10">
        <v>46146</v>
      </c>
    </row>
    <row r="594" spans="1:16" ht="285" x14ac:dyDescent="0.2">
      <c r="A594" s="3" t="s">
        <v>278</v>
      </c>
      <c r="B594" s="4" t="s">
        <v>278</v>
      </c>
      <c r="C594" s="4" t="s">
        <v>935</v>
      </c>
      <c r="D594" s="4" t="s">
        <v>1584</v>
      </c>
      <c r="E594" s="4" t="s">
        <v>279</v>
      </c>
      <c r="F594" s="5">
        <v>7</v>
      </c>
      <c r="G594" s="6">
        <v>1227.67</v>
      </c>
      <c r="H594" s="12">
        <f t="shared" si="86"/>
        <v>122.76700000000001</v>
      </c>
      <c r="I594" s="13">
        <f t="shared" si="87"/>
        <v>184.15049999999999</v>
      </c>
      <c r="J594" s="13">
        <f t="shared" si="84"/>
        <v>1534.5875000000001</v>
      </c>
      <c r="K594" s="13">
        <f t="shared" si="85"/>
        <v>1688.0462500000003</v>
      </c>
      <c r="L594" s="7"/>
      <c r="M594" s="4" t="s">
        <v>1656</v>
      </c>
      <c r="N594" s="7" t="s">
        <v>1657</v>
      </c>
      <c r="O594" s="8" t="s">
        <v>936</v>
      </c>
      <c r="P594" s="10">
        <v>46146</v>
      </c>
    </row>
    <row r="595" spans="1:16" ht="285" x14ac:dyDescent="0.2">
      <c r="A595" s="3" t="s">
        <v>278</v>
      </c>
      <c r="B595" s="4" t="s">
        <v>278</v>
      </c>
      <c r="C595" s="4" t="s">
        <v>716</v>
      </c>
      <c r="D595" s="4" t="s">
        <v>1584</v>
      </c>
      <c r="E595" s="4" t="s">
        <v>279</v>
      </c>
      <c r="F595" s="5">
        <v>14</v>
      </c>
      <c r="G595" s="6">
        <v>2455.34</v>
      </c>
      <c r="H595" s="12">
        <f t="shared" si="86"/>
        <v>245.53400000000002</v>
      </c>
      <c r="I595" s="13">
        <f t="shared" si="87"/>
        <v>368.30099999999999</v>
      </c>
      <c r="J595" s="13">
        <f t="shared" si="84"/>
        <v>3069.1750000000002</v>
      </c>
      <c r="K595" s="13">
        <f t="shared" si="85"/>
        <v>3376.0925000000007</v>
      </c>
      <c r="L595" s="7"/>
      <c r="M595" s="4" t="s">
        <v>1656</v>
      </c>
      <c r="N595" s="7" t="s">
        <v>1657</v>
      </c>
      <c r="O595" s="8" t="s">
        <v>937</v>
      </c>
      <c r="P595" s="10">
        <v>46146</v>
      </c>
    </row>
    <row r="596" spans="1:16" ht="285" x14ac:dyDescent="0.2">
      <c r="A596" s="3" t="s">
        <v>278</v>
      </c>
      <c r="B596" s="4" t="s">
        <v>278</v>
      </c>
      <c r="C596" s="4" t="s">
        <v>624</v>
      </c>
      <c r="D596" s="4" t="s">
        <v>1584</v>
      </c>
      <c r="E596" s="4" t="s">
        <v>279</v>
      </c>
      <c r="F596" s="5">
        <v>28</v>
      </c>
      <c r="G596" s="6">
        <v>5058</v>
      </c>
      <c r="H596" s="12">
        <f t="shared" si="86"/>
        <v>505.8</v>
      </c>
      <c r="I596" s="13">
        <f t="shared" si="87"/>
        <v>758.69999999999993</v>
      </c>
      <c r="J596" s="13">
        <f t="shared" si="84"/>
        <v>6322.5</v>
      </c>
      <c r="K596" s="13">
        <f t="shared" si="85"/>
        <v>6954.7500000000009</v>
      </c>
      <c r="L596" s="7"/>
      <c r="M596" s="4" t="s">
        <v>1656</v>
      </c>
      <c r="N596" s="7" t="s">
        <v>1657</v>
      </c>
      <c r="O596" s="8" t="s">
        <v>1387</v>
      </c>
      <c r="P596" s="10">
        <v>46146</v>
      </c>
    </row>
    <row r="597" spans="1:16" ht="285" x14ac:dyDescent="0.2">
      <c r="A597" s="3" t="s">
        <v>278</v>
      </c>
      <c r="B597" s="4" t="s">
        <v>278</v>
      </c>
      <c r="C597" s="4" t="s">
        <v>845</v>
      </c>
      <c r="D597" s="4" t="s">
        <v>1584</v>
      </c>
      <c r="E597" s="4" t="s">
        <v>279</v>
      </c>
      <c r="F597" s="5">
        <v>28</v>
      </c>
      <c r="G597" s="6">
        <v>9821.3700000000008</v>
      </c>
      <c r="H597" s="12">
        <f t="shared" si="86"/>
        <v>982.13700000000017</v>
      </c>
      <c r="I597" s="13">
        <f t="shared" si="87"/>
        <v>1473.2055</v>
      </c>
      <c r="J597" s="13">
        <f t="shared" si="84"/>
        <v>12276.712500000001</v>
      </c>
      <c r="K597" s="13">
        <f t="shared" si="85"/>
        <v>13504.383750000003</v>
      </c>
      <c r="L597" s="7"/>
      <c r="M597" s="4" t="s">
        <v>1656</v>
      </c>
      <c r="N597" s="7" t="s">
        <v>1657</v>
      </c>
      <c r="O597" s="8" t="s">
        <v>950</v>
      </c>
      <c r="P597" s="10">
        <v>46146</v>
      </c>
    </row>
    <row r="598" spans="1:16" ht="285" x14ac:dyDescent="0.2">
      <c r="A598" s="3" t="s">
        <v>278</v>
      </c>
      <c r="B598" s="4" t="s">
        <v>278</v>
      </c>
      <c r="C598" s="4" t="s">
        <v>938</v>
      </c>
      <c r="D598" s="4" t="s">
        <v>1584</v>
      </c>
      <c r="E598" s="4" t="s">
        <v>279</v>
      </c>
      <c r="F598" s="5">
        <v>7</v>
      </c>
      <c r="G598" s="6">
        <v>2455.34</v>
      </c>
      <c r="H598" s="12">
        <f t="shared" si="86"/>
        <v>245.53400000000002</v>
      </c>
      <c r="I598" s="13">
        <f t="shared" si="87"/>
        <v>368.30099999999999</v>
      </c>
      <c r="J598" s="13">
        <f t="shared" si="84"/>
        <v>3069.1750000000002</v>
      </c>
      <c r="K598" s="13">
        <f t="shared" si="85"/>
        <v>3376.0925000000007</v>
      </c>
      <c r="L598" s="7"/>
      <c r="M598" s="4" t="s">
        <v>1656</v>
      </c>
      <c r="N598" s="7" t="s">
        <v>1657</v>
      </c>
      <c r="O598" s="8" t="s">
        <v>939</v>
      </c>
      <c r="P598" s="10">
        <v>46146</v>
      </c>
    </row>
    <row r="599" spans="1:16" ht="285" x14ac:dyDescent="0.2">
      <c r="A599" s="3" t="s">
        <v>278</v>
      </c>
      <c r="B599" s="4" t="s">
        <v>278</v>
      </c>
      <c r="C599" s="4" t="s">
        <v>940</v>
      </c>
      <c r="D599" s="4" t="s">
        <v>1584</v>
      </c>
      <c r="E599" s="4" t="s">
        <v>279</v>
      </c>
      <c r="F599" s="5">
        <v>14</v>
      </c>
      <c r="G599" s="6">
        <v>4910.68</v>
      </c>
      <c r="H599" s="12">
        <f t="shared" si="86"/>
        <v>491.06800000000004</v>
      </c>
      <c r="I599" s="13">
        <f t="shared" si="87"/>
        <v>736.60199999999998</v>
      </c>
      <c r="J599" s="13">
        <f t="shared" si="84"/>
        <v>6138.35</v>
      </c>
      <c r="K599" s="13">
        <f t="shared" si="85"/>
        <v>6752.1850000000013</v>
      </c>
      <c r="L599" s="7"/>
      <c r="M599" s="4" t="s">
        <v>1656</v>
      </c>
      <c r="N599" s="7" t="s">
        <v>1657</v>
      </c>
      <c r="O599" s="8" t="s">
        <v>941</v>
      </c>
      <c r="P599" s="10">
        <v>46146</v>
      </c>
    </row>
    <row r="600" spans="1:16" ht="285" x14ac:dyDescent="0.2">
      <c r="A600" s="3" t="s">
        <v>278</v>
      </c>
      <c r="B600" s="4" t="s">
        <v>278</v>
      </c>
      <c r="C600" s="4" t="s">
        <v>942</v>
      </c>
      <c r="D600" s="4" t="s">
        <v>1584</v>
      </c>
      <c r="E600" s="4" t="s">
        <v>279</v>
      </c>
      <c r="F600" s="5">
        <v>28</v>
      </c>
      <c r="G600" s="6">
        <v>9821.3700000000008</v>
      </c>
      <c r="H600" s="12">
        <f t="shared" si="86"/>
        <v>982.13700000000017</v>
      </c>
      <c r="I600" s="13">
        <f t="shared" si="87"/>
        <v>1473.2055</v>
      </c>
      <c r="J600" s="13">
        <f t="shared" si="84"/>
        <v>12276.712500000001</v>
      </c>
      <c r="K600" s="13">
        <f t="shared" si="85"/>
        <v>13504.383750000003</v>
      </c>
      <c r="L600" s="7"/>
      <c r="M600" s="4" t="s">
        <v>1656</v>
      </c>
      <c r="N600" s="7" t="s">
        <v>1657</v>
      </c>
      <c r="O600" s="8" t="s">
        <v>943</v>
      </c>
      <c r="P600" s="10">
        <v>46146</v>
      </c>
    </row>
    <row r="601" spans="1:16" ht="285" x14ac:dyDescent="0.2">
      <c r="A601" s="3" t="s">
        <v>278</v>
      </c>
      <c r="B601" s="4" t="s">
        <v>278</v>
      </c>
      <c r="C601" s="4" t="s">
        <v>871</v>
      </c>
      <c r="D601" s="4" t="s">
        <v>1584</v>
      </c>
      <c r="E601" s="4" t="s">
        <v>279</v>
      </c>
      <c r="F601" s="5">
        <v>28</v>
      </c>
      <c r="G601" s="6">
        <v>14732.04</v>
      </c>
      <c r="H601" s="12">
        <f t="shared" si="86"/>
        <v>1473.2040000000002</v>
      </c>
      <c r="I601" s="13">
        <f t="shared" si="87"/>
        <v>2209.806</v>
      </c>
      <c r="J601" s="13">
        <f t="shared" si="84"/>
        <v>18415.05</v>
      </c>
      <c r="K601" s="13">
        <f t="shared" si="85"/>
        <v>20256.555</v>
      </c>
      <c r="L601" s="7"/>
      <c r="M601" s="4" t="s">
        <v>1656</v>
      </c>
      <c r="N601" s="7" t="s">
        <v>1657</v>
      </c>
      <c r="O601" s="8" t="s">
        <v>951</v>
      </c>
      <c r="P601" s="10">
        <v>46146</v>
      </c>
    </row>
    <row r="602" spans="1:16" ht="285" x14ac:dyDescent="0.2">
      <c r="A602" s="3" t="s">
        <v>278</v>
      </c>
      <c r="B602" s="4" t="s">
        <v>278</v>
      </c>
      <c r="C602" s="4" t="s">
        <v>944</v>
      </c>
      <c r="D602" s="4" t="s">
        <v>1584</v>
      </c>
      <c r="E602" s="4" t="s">
        <v>279</v>
      </c>
      <c r="F602" s="5">
        <v>7</v>
      </c>
      <c r="G602" s="6">
        <v>3683.01</v>
      </c>
      <c r="H602" s="12">
        <f t="shared" si="86"/>
        <v>368.30100000000004</v>
      </c>
      <c r="I602" s="13">
        <f t="shared" si="87"/>
        <v>552.45150000000001</v>
      </c>
      <c r="J602" s="13">
        <f t="shared" si="84"/>
        <v>4603.7624999999998</v>
      </c>
      <c r="K602" s="13">
        <f t="shared" si="85"/>
        <v>5064.1387500000001</v>
      </c>
      <c r="L602" s="7"/>
      <c r="M602" s="4" t="s">
        <v>1656</v>
      </c>
      <c r="N602" s="7" t="s">
        <v>1657</v>
      </c>
      <c r="O602" s="8" t="s">
        <v>945</v>
      </c>
      <c r="P602" s="10">
        <v>46146</v>
      </c>
    </row>
    <row r="603" spans="1:16" ht="285" x14ac:dyDescent="0.2">
      <c r="A603" s="3" t="s">
        <v>278</v>
      </c>
      <c r="B603" s="4" t="s">
        <v>278</v>
      </c>
      <c r="C603" s="4" t="s">
        <v>946</v>
      </c>
      <c r="D603" s="4" t="s">
        <v>1584</v>
      </c>
      <c r="E603" s="4" t="s">
        <v>279</v>
      </c>
      <c r="F603" s="5">
        <v>14</v>
      </c>
      <c r="G603" s="6">
        <v>7366.02</v>
      </c>
      <c r="H603" s="12">
        <f t="shared" si="86"/>
        <v>736.60200000000009</v>
      </c>
      <c r="I603" s="13">
        <f t="shared" si="87"/>
        <v>1104.903</v>
      </c>
      <c r="J603" s="13">
        <f t="shared" si="84"/>
        <v>9207.5249999999996</v>
      </c>
      <c r="K603" s="13">
        <f t="shared" si="85"/>
        <v>10128.2775</v>
      </c>
      <c r="L603" s="7"/>
      <c r="M603" s="4" t="s">
        <v>1656</v>
      </c>
      <c r="N603" s="7" t="s">
        <v>1657</v>
      </c>
      <c r="O603" s="8" t="s">
        <v>947</v>
      </c>
      <c r="P603" s="10">
        <v>46146</v>
      </c>
    </row>
    <row r="604" spans="1:16" ht="285" x14ac:dyDescent="0.2">
      <c r="A604" s="3" t="s">
        <v>278</v>
      </c>
      <c r="B604" s="4" t="s">
        <v>278</v>
      </c>
      <c r="C604" s="4" t="s">
        <v>948</v>
      </c>
      <c r="D604" s="4" t="s">
        <v>1584</v>
      </c>
      <c r="E604" s="4" t="s">
        <v>279</v>
      </c>
      <c r="F604" s="5">
        <v>28</v>
      </c>
      <c r="G604" s="6">
        <v>14732.04</v>
      </c>
      <c r="H604" s="12">
        <f t="shared" si="86"/>
        <v>1473.2040000000002</v>
      </c>
      <c r="I604" s="13">
        <f t="shared" si="87"/>
        <v>2209.806</v>
      </c>
      <c r="J604" s="13">
        <f t="shared" si="84"/>
        <v>18415.05</v>
      </c>
      <c r="K604" s="13">
        <f t="shared" si="85"/>
        <v>20256.555</v>
      </c>
      <c r="L604" s="7"/>
      <c r="M604" s="4" t="s">
        <v>1656</v>
      </c>
      <c r="N604" s="7" t="s">
        <v>1657</v>
      </c>
      <c r="O604" s="8" t="s">
        <v>949</v>
      </c>
      <c r="P604" s="10">
        <v>46146</v>
      </c>
    </row>
    <row r="605" spans="1:16" ht="165" x14ac:dyDescent="0.2">
      <c r="A605" s="3" t="s">
        <v>71</v>
      </c>
      <c r="B605" s="4" t="s">
        <v>356</v>
      </c>
      <c r="C605" s="4" t="s">
        <v>38</v>
      </c>
      <c r="D605" s="4" t="s">
        <v>627</v>
      </c>
      <c r="E605" s="4" t="s">
        <v>169</v>
      </c>
      <c r="F605" s="5">
        <v>10</v>
      </c>
      <c r="G605" s="6">
        <v>83.16</v>
      </c>
      <c r="H605" s="12">
        <f t="shared" ref="H605:H610" si="88">G605*0.17</f>
        <v>14.1372</v>
      </c>
      <c r="I605" s="13">
        <f t="shared" ref="I605:I610" si="89">G605*0.3</f>
        <v>24.947999999999997</v>
      </c>
      <c r="J605" s="13">
        <f t="shared" si="84"/>
        <v>122.2452</v>
      </c>
      <c r="K605" s="13">
        <f t="shared" si="85"/>
        <v>134.46972</v>
      </c>
      <c r="L605" s="7"/>
      <c r="M605" s="4" t="s">
        <v>83</v>
      </c>
      <c r="N605" s="7" t="s">
        <v>1899</v>
      </c>
      <c r="O605" s="8" t="s">
        <v>919</v>
      </c>
      <c r="P605" s="10">
        <v>46154</v>
      </c>
    </row>
    <row r="606" spans="1:16" ht="165" x14ac:dyDescent="0.2">
      <c r="A606" s="3" t="s">
        <v>71</v>
      </c>
      <c r="B606" s="4" t="s">
        <v>356</v>
      </c>
      <c r="C606" s="4" t="s">
        <v>246</v>
      </c>
      <c r="D606" s="4" t="s">
        <v>627</v>
      </c>
      <c r="E606" s="4" t="s">
        <v>169</v>
      </c>
      <c r="F606" s="5">
        <v>10</v>
      </c>
      <c r="G606" s="6">
        <v>83.16</v>
      </c>
      <c r="H606" s="12">
        <f t="shared" si="88"/>
        <v>14.1372</v>
      </c>
      <c r="I606" s="13">
        <f t="shared" si="89"/>
        <v>24.947999999999997</v>
      </c>
      <c r="J606" s="13">
        <f t="shared" si="84"/>
        <v>122.2452</v>
      </c>
      <c r="K606" s="13">
        <f t="shared" si="85"/>
        <v>134.46972</v>
      </c>
      <c r="L606" s="7"/>
      <c r="M606" s="4" t="s">
        <v>83</v>
      </c>
      <c r="N606" s="7" t="s">
        <v>1899</v>
      </c>
      <c r="O606" s="8" t="s">
        <v>553</v>
      </c>
      <c r="P606" s="10">
        <v>46154</v>
      </c>
    </row>
    <row r="607" spans="1:16" ht="165" x14ac:dyDescent="0.2">
      <c r="A607" s="3" t="s">
        <v>71</v>
      </c>
      <c r="B607" s="4" t="s">
        <v>356</v>
      </c>
      <c r="C607" s="4" t="s">
        <v>246</v>
      </c>
      <c r="D607" s="4" t="s">
        <v>627</v>
      </c>
      <c r="E607" s="4" t="s">
        <v>169</v>
      </c>
      <c r="F607" s="5">
        <v>10</v>
      </c>
      <c r="G607" s="6">
        <v>83.16</v>
      </c>
      <c r="H607" s="12">
        <f t="shared" si="88"/>
        <v>14.1372</v>
      </c>
      <c r="I607" s="13">
        <f t="shared" si="89"/>
        <v>24.947999999999997</v>
      </c>
      <c r="J607" s="13">
        <f t="shared" si="84"/>
        <v>122.2452</v>
      </c>
      <c r="K607" s="13">
        <f t="shared" si="85"/>
        <v>134.46972</v>
      </c>
      <c r="L607" s="7"/>
      <c r="M607" s="4" t="s">
        <v>83</v>
      </c>
      <c r="N607" s="7" t="s">
        <v>1899</v>
      </c>
      <c r="O607" s="8" t="s">
        <v>914</v>
      </c>
      <c r="P607" s="10">
        <v>46154</v>
      </c>
    </row>
    <row r="608" spans="1:16" ht="165" x14ac:dyDescent="0.2">
      <c r="A608" s="3" t="s">
        <v>71</v>
      </c>
      <c r="B608" s="4" t="s">
        <v>1539</v>
      </c>
      <c r="C608" s="4" t="s">
        <v>385</v>
      </c>
      <c r="D608" s="4" t="s">
        <v>627</v>
      </c>
      <c r="E608" s="4" t="s">
        <v>169</v>
      </c>
      <c r="F608" s="5">
        <v>10</v>
      </c>
      <c r="G608" s="6">
        <v>83.16</v>
      </c>
      <c r="H608" s="12">
        <f t="shared" si="88"/>
        <v>14.1372</v>
      </c>
      <c r="I608" s="13">
        <f t="shared" si="89"/>
        <v>24.947999999999997</v>
      </c>
      <c r="J608" s="13">
        <f t="shared" si="84"/>
        <v>122.2452</v>
      </c>
      <c r="K608" s="13">
        <f t="shared" si="85"/>
        <v>134.46972</v>
      </c>
      <c r="L608" s="7"/>
      <c r="M608" s="4" t="s">
        <v>1540</v>
      </c>
      <c r="N608" s="7" t="s">
        <v>1899</v>
      </c>
      <c r="O608" s="8" t="s">
        <v>1541</v>
      </c>
      <c r="P608" s="10">
        <v>46154</v>
      </c>
    </row>
    <row r="609" spans="1:16" ht="165" x14ac:dyDescent="0.2">
      <c r="A609" s="3" t="s">
        <v>71</v>
      </c>
      <c r="B609" s="4" t="s">
        <v>1539</v>
      </c>
      <c r="C609" s="4" t="s">
        <v>740</v>
      </c>
      <c r="D609" s="4" t="s">
        <v>627</v>
      </c>
      <c r="E609" s="4" t="s">
        <v>169</v>
      </c>
      <c r="F609" s="5">
        <v>10</v>
      </c>
      <c r="G609" s="6">
        <v>83.16</v>
      </c>
      <c r="H609" s="12">
        <f t="shared" si="88"/>
        <v>14.1372</v>
      </c>
      <c r="I609" s="13">
        <f t="shared" si="89"/>
        <v>24.947999999999997</v>
      </c>
      <c r="J609" s="13">
        <f t="shared" si="84"/>
        <v>122.2452</v>
      </c>
      <c r="K609" s="13">
        <f t="shared" si="85"/>
        <v>134.46972</v>
      </c>
      <c r="L609" s="7"/>
      <c r="M609" s="4" t="s">
        <v>1540</v>
      </c>
      <c r="N609" s="7" t="s">
        <v>1899</v>
      </c>
      <c r="O609" s="8" t="s">
        <v>1542</v>
      </c>
      <c r="P609" s="10">
        <v>46154</v>
      </c>
    </row>
    <row r="610" spans="1:16" ht="195" x14ac:dyDescent="0.2">
      <c r="A610" s="3" t="s">
        <v>72</v>
      </c>
      <c r="B610" s="4" t="s">
        <v>72</v>
      </c>
      <c r="C610" s="4" t="s">
        <v>90</v>
      </c>
      <c r="D610" s="4" t="s">
        <v>965</v>
      </c>
      <c r="E610" s="4" t="s">
        <v>263</v>
      </c>
      <c r="F610" s="5">
        <v>20</v>
      </c>
      <c r="G610" s="6">
        <v>65.540000000000006</v>
      </c>
      <c r="H610" s="12">
        <f t="shared" si="88"/>
        <v>11.141800000000002</v>
      </c>
      <c r="I610" s="13">
        <f t="shared" si="89"/>
        <v>19.662000000000003</v>
      </c>
      <c r="J610" s="13">
        <f t="shared" si="84"/>
        <v>96.343800000000016</v>
      </c>
      <c r="K610" s="13">
        <f t="shared" si="85"/>
        <v>105.97818000000002</v>
      </c>
      <c r="L610" s="7"/>
      <c r="M610" s="4" t="s">
        <v>1660</v>
      </c>
      <c r="N610" s="7" t="s">
        <v>1659</v>
      </c>
      <c r="O610" s="8" t="s">
        <v>990</v>
      </c>
      <c r="P610" s="10">
        <v>46146</v>
      </c>
    </row>
    <row r="611" spans="1:16" ht="195" x14ac:dyDescent="0.2">
      <c r="A611" s="3" t="s">
        <v>72</v>
      </c>
      <c r="B611" s="4" t="s">
        <v>72</v>
      </c>
      <c r="C611" s="4" t="s">
        <v>91</v>
      </c>
      <c r="D611" s="4" t="s">
        <v>965</v>
      </c>
      <c r="E611" s="4" t="s">
        <v>263</v>
      </c>
      <c r="F611" s="5">
        <v>20</v>
      </c>
      <c r="G611" s="6">
        <v>108.84</v>
      </c>
      <c r="H611" s="12">
        <f>G611*0.14</f>
        <v>15.237600000000002</v>
      </c>
      <c r="I611" s="13">
        <f>G611*0.22</f>
        <v>23.944800000000001</v>
      </c>
      <c r="J611" s="13">
        <f t="shared" si="84"/>
        <v>148.0224</v>
      </c>
      <c r="K611" s="13">
        <f t="shared" si="85"/>
        <v>162.82464000000002</v>
      </c>
      <c r="L611" s="7"/>
      <c r="M611" s="4" t="s">
        <v>1660</v>
      </c>
      <c r="N611" s="7" t="s">
        <v>1659</v>
      </c>
      <c r="O611" s="8" t="s">
        <v>991</v>
      </c>
      <c r="P611" s="10">
        <v>46146</v>
      </c>
    </row>
    <row r="612" spans="1:16" ht="195" x14ac:dyDescent="0.2">
      <c r="A612" s="3" t="s">
        <v>72</v>
      </c>
      <c r="B612" s="4" t="s">
        <v>72</v>
      </c>
      <c r="C612" s="4" t="s">
        <v>65</v>
      </c>
      <c r="D612" s="4" t="s">
        <v>965</v>
      </c>
      <c r="E612" s="4" t="s">
        <v>263</v>
      </c>
      <c r="F612" s="5">
        <v>20</v>
      </c>
      <c r="G612" s="6">
        <v>32.770000000000003</v>
      </c>
      <c r="H612" s="12">
        <f>G612*0.17</f>
        <v>5.5709000000000009</v>
      </c>
      <c r="I612" s="13">
        <f>G612*0.3</f>
        <v>9.8310000000000013</v>
      </c>
      <c r="J612" s="13">
        <f t="shared" si="84"/>
        <v>48.171900000000008</v>
      </c>
      <c r="K612" s="13">
        <f t="shared" si="85"/>
        <v>52.989090000000012</v>
      </c>
      <c r="L612" s="7"/>
      <c r="M612" s="4" t="s">
        <v>1660</v>
      </c>
      <c r="N612" s="7" t="s">
        <v>1659</v>
      </c>
      <c r="O612" s="8" t="s">
        <v>989</v>
      </c>
      <c r="P612" s="10">
        <v>46146</v>
      </c>
    </row>
    <row r="613" spans="1:16" ht="75" x14ac:dyDescent="0.2">
      <c r="A613" s="3" t="s">
        <v>342</v>
      </c>
      <c r="B613" s="4" t="s">
        <v>1852</v>
      </c>
      <c r="C613" s="4" t="s">
        <v>1605</v>
      </c>
      <c r="D613" s="4" t="s">
        <v>1558</v>
      </c>
      <c r="E613" s="4" t="s">
        <v>343</v>
      </c>
      <c r="F613" s="5">
        <v>112</v>
      </c>
      <c r="G613" s="6">
        <v>77870</v>
      </c>
      <c r="H613" s="12">
        <f t="shared" ref="H613:H627" si="90">G613*0.1</f>
        <v>7787</v>
      </c>
      <c r="I613" s="13">
        <f t="shared" ref="I613:I627" si="91">G613*0.15</f>
        <v>11680.5</v>
      </c>
      <c r="J613" s="13">
        <f t="shared" si="84"/>
        <v>97337.5</v>
      </c>
      <c r="K613" s="13">
        <f t="shared" si="85"/>
        <v>107071.25000000001</v>
      </c>
      <c r="L613" s="7"/>
      <c r="M613" s="4" t="s">
        <v>1853</v>
      </c>
      <c r="N613" s="7" t="s">
        <v>1854</v>
      </c>
      <c r="O613" s="8" t="s">
        <v>1856</v>
      </c>
      <c r="P613" s="10">
        <v>46150</v>
      </c>
    </row>
    <row r="614" spans="1:16" ht="75" x14ac:dyDescent="0.2">
      <c r="A614" s="3" t="s">
        <v>342</v>
      </c>
      <c r="B614" s="4" t="s">
        <v>1852</v>
      </c>
      <c r="C614" s="4" t="s">
        <v>1393</v>
      </c>
      <c r="D614" s="4" t="s">
        <v>1558</v>
      </c>
      <c r="E614" s="4" t="s">
        <v>343</v>
      </c>
      <c r="F614" s="5">
        <v>28</v>
      </c>
      <c r="G614" s="6">
        <v>19467.5</v>
      </c>
      <c r="H614" s="12">
        <f t="shared" si="90"/>
        <v>1946.75</v>
      </c>
      <c r="I614" s="13">
        <f t="shared" si="91"/>
        <v>2920.125</v>
      </c>
      <c r="J614" s="13">
        <f t="shared" si="84"/>
        <v>24334.375</v>
      </c>
      <c r="K614" s="13">
        <f t="shared" si="85"/>
        <v>26767.812500000004</v>
      </c>
      <c r="L614" s="7"/>
      <c r="M614" s="4" t="s">
        <v>1853</v>
      </c>
      <c r="N614" s="7" t="s">
        <v>1854</v>
      </c>
      <c r="O614" s="8" t="s">
        <v>1855</v>
      </c>
      <c r="P614" s="10">
        <v>46150</v>
      </c>
    </row>
    <row r="615" spans="1:16" ht="120" x14ac:dyDescent="0.2">
      <c r="A615" s="3" t="s">
        <v>120</v>
      </c>
      <c r="B615" s="4" t="s">
        <v>428</v>
      </c>
      <c r="C615" s="4" t="s">
        <v>909</v>
      </c>
      <c r="D615" s="4" t="s">
        <v>1276</v>
      </c>
      <c r="E615" s="4" t="s">
        <v>224</v>
      </c>
      <c r="F615" s="5">
        <v>9</v>
      </c>
      <c r="G615" s="6">
        <v>1982.68</v>
      </c>
      <c r="H615" s="12">
        <f t="shared" si="90"/>
        <v>198.26800000000003</v>
      </c>
      <c r="I615" s="13">
        <f t="shared" si="91"/>
        <v>297.40199999999999</v>
      </c>
      <c r="J615" s="13">
        <f t="shared" si="84"/>
        <v>2478.3500000000004</v>
      </c>
      <c r="K615" s="13">
        <f t="shared" si="85"/>
        <v>2726.1850000000004</v>
      </c>
      <c r="L615" s="7"/>
      <c r="M615" s="4" t="s">
        <v>1277</v>
      </c>
      <c r="N615" s="7" t="s">
        <v>1601</v>
      </c>
      <c r="O615" s="8" t="s">
        <v>1278</v>
      </c>
      <c r="P615" s="10">
        <v>46156</v>
      </c>
    </row>
    <row r="616" spans="1:16" ht="165" x14ac:dyDescent="0.2">
      <c r="A616" s="3" t="s">
        <v>120</v>
      </c>
      <c r="B616" s="4" t="s">
        <v>457</v>
      </c>
      <c r="C616" s="4" t="s">
        <v>421</v>
      </c>
      <c r="D616" s="4" t="s">
        <v>372</v>
      </c>
      <c r="E616" s="4" t="s">
        <v>224</v>
      </c>
      <c r="F616" s="5">
        <v>10</v>
      </c>
      <c r="G616" s="6">
        <v>1816</v>
      </c>
      <c r="H616" s="12">
        <f t="shared" si="90"/>
        <v>181.60000000000002</v>
      </c>
      <c r="I616" s="13">
        <f t="shared" si="91"/>
        <v>272.39999999999998</v>
      </c>
      <c r="J616" s="13">
        <f t="shared" si="84"/>
        <v>2270</v>
      </c>
      <c r="K616" s="13">
        <f t="shared" si="85"/>
        <v>2497</v>
      </c>
      <c r="L616" s="7"/>
      <c r="M616" s="4" t="s">
        <v>1099</v>
      </c>
      <c r="N616" s="7" t="s">
        <v>1601</v>
      </c>
      <c r="O616" s="8" t="s">
        <v>742</v>
      </c>
      <c r="P616" s="10">
        <v>46156</v>
      </c>
    </row>
    <row r="617" spans="1:16" ht="165" x14ac:dyDescent="0.2">
      <c r="A617" s="3" t="s">
        <v>120</v>
      </c>
      <c r="B617" s="4" t="s">
        <v>457</v>
      </c>
      <c r="C617" s="4" t="s">
        <v>422</v>
      </c>
      <c r="D617" s="4" t="s">
        <v>372</v>
      </c>
      <c r="E617" s="4" t="s">
        <v>224</v>
      </c>
      <c r="F617" s="5">
        <v>10</v>
      </c>
      <c r="G617" s="6">
        <v>2573.23</v>
      </c>
      <c r="H617" s="12">
        <f t="shared" si="90"/>
        <v>257.32300000000004</v>
      </c>
      <c r="I617" s="13">
        <f t="shared" si="91"/>
        <v>385.98449999999997</v>
      </c>
      <c r="J617" s="13">
        <f t="shared" si="84"/>
        <v>3216.5374999999999</v>
      </c>
      <c r="K617" s="13">
        <f t="shared" si="85"/>
        <v>3538.1912500000003</v>
      </c>
      <c r="L617" s="7"/>
      <c r="M617" s="4" t="s">
        <v>1099</v>
      </c>
      <c r="N617" s="7" t="s">
        <v>1601</v>
      </c>
      <c r="O617" s="8" t="s">
        <v>743</v>
      </c>
      <c r="P617" s="10">
        <v>46156</v>
      </c>
    </row>
    <row r="618" spans="1:16" ht="165" x14ac:dyDescent="0.2">
      <c r="A618" s="3" t="s">
        <v>120</v>
      </c>
      <c r="B618" s="4" t="s">
        <v>457</v>
      </c>
      <c r="C618" s="4" t="s">
        <v>423</v>
      </c>
      <c r="D618" s="4" t="s">
        <v>372</v>
      </c>
      <c r="E618" s="4" t="s">
        <v>224</v>
      </c>
      <c r="F618" s="5">
        <v>10</v>
      </c>
      <c r="G618" s="6">
        <v>2853.58</v>
      </c>
      <c r="H618" s="12">
        <f t="shared" si="90"/>
        <v>285.358</v>
      </c>
      <c r="I618" s="13">
        <f t="shared" si="91"/>
        <v>428.03699999999998</v>
      </c>
      <c r="J618" s="13">
        <f t="shared" si="84"/>
        <v>3566.9749999999999</v>
      </c>
      <c r="K618" s="13">
        <f t="shared" si="85"/>
        <v>3923.6725000000001</v>
      </c>
      <c r="L618" s="7"/>
      <c r="M618" s="4" t="s">
        <v>1099</v>
      </c>
      <c r="N618" s="7" t="s">
        <v>1601</v>
      </c>
      <c r="O618" s="8" t="s">
        <v>744</v>
      </c>
      <c r="P618" s="10">
        <v>46156</v>
      </c>
    </row>
    <row r="619" spans="1:16" ht="180" x14ac:dyDescent="0.2">
      <c r="A619" s="3" t="s">
        <v>120</v>
      </c>
      <c r="B619" s="4" t="s">
        <v>120</v>
      </c>
      <c r="C619" s="4" t="s">
        <v>1113</v>
      </c>
      <c r="D619" s="4" t="s">
        <v>1223</v>
      </c>
      <c r="E619" s="4" t="s">
        <v>224</v>
      </c>
      <c r="F619" s="5">
        <v>10</v>
      </c>
      <c r="G619" s="6">
        <v>1942.91</v>
      </c>
      <c r="H619" s="12">
        <f t="shared" si="90"/>
        <v>194.29100000000003</v>
      </c>
      <c r="I619" s="13">
        <f t="shared" si="91"/>
        <v>291.43650000000002</v>
      </c>
      <c r="J619" s="13">
        <f t="shared" si="84"/>
        <v>2428.6374999999998</v>
      </c>
      <c r="K619" s="13">
        <f t="shared" si="85"/>
        <v>2671.5012499999998</v>
      </c>
      <c r="L619" s="7"/>
      <c r="M619" s="4" t="s">
        <v>1280</v>
      </c>
      <c r="N619" s="7" t="s">
        <v>1601</v>
      </c>
      <c r="O619" s="8" t="s">
        <v>1281</v>
      </c>
      <c r="P619" s="10">
        <v>46156</v>
      </c>
    </row>
    <row r="620" spans="1:16" ht="195" x14ac:dyDescent="0.2">
      <c r="A620" s="3" t="s">
        <v>120</v>
      </c>
      <c r="B620" s="4" t="s">
        <v>1112</v>
      </c>
      <c r="C620" s="4" t="s">
        <v>1113</v>
      </c>
      <c r="D620" s="4" t="s">
        <v>362</v>
      </c>
      <c r="E620" s="4" t="s">
        <v>224</v>
      </c>
      <c r="F620" s="5">
        <v>10</v>
      </c>
      <c r="G620" s="6">
        <v>1499.72</v>
      </c>
      <c r="H620" s="12">
        <f t="shared" si="90"/>
        <v>149.97200000000001</v>
      </c>
      <c r="I620" s="13">
        <f t="shared" si="91"/>
        <v>224.958</v>
      </c>
      <c r="J620" s="13">
        <f t="shared" si="84"/>
        <v>1874.65</v>
      </c>
      <c r="K620" s="13">
        <f t="shared" si="85"/>
        <v>2062.1150000000002</v>
      </c>
      <c r="L620" s="7"/>
      <c r="M620" s="4" t="s">
        <v>1114</v>
      </c>
      <c r="N620" s="7" t="s">
        <v>1601</v>
      </c>
      <c r="O620" s="8" t="s">
        <v>1115</v>
      </c>
      <c r="P620" s="10">
        <v>46156</v>
      </c>
    </row>
    <row r="621" spans="1:16" ht="180" x14ac:dyDescent="0.2">
      <c r="A621" s="3" t="s">
        <v>120</v>
      </c>
      <c r="B621" s="4" t="s">
        <v>1112</v>
      </c>
      <c r="C621" s="4" t="s">
        <v>420</v>
      </c>
      <c r="D621" s="4" t="s">
        <v>1059</v>
      </c>
      <c r="E621" s="4" t="s">
        <v>224</v>
      </c>
      <c r="F621" s="5">
        <v>10</v>
      </c>
      <c r="G621" s="6">
        <v>1499.72</v>
      </c>
      <c r="H621" s="12">
        <f t="shared" si="90"/>
        <v>149.97200000000001</v>
      </c>
      <c r="I621" s="13">
        <f t="shared" si="91"/>
        <v>224.958</v>
      </c>
      <c r="J621" s="13">
        <f t="shared" si="84"/>
        <v>1874.65</v>
      </c>
      <c r="K621" s="13">
        <f t="shared" si="85"/>
        <v>2062.1150000000002</v>
      </c>
      <c r="L621" s="7"/>
      <c r="M621" s="4" t="s">
        <v>1114</v>
      </c>
      <c r="N621" s="7" t="s">
        <v>1601</v>
      </c>
      <c r="O621" s="8" t="s">
        <v>1351</v>
      </c>
      <c r="P621" s="10">
        <v>46156</v>
      </c>
    </row>
    <row r="622" spans="1:16" ht="195" x14ac:dyDescent="0.2">
      <c r="A622" s="3" t="s">
        <v>120</v>
      </c>
      <c r="B622" s="4" t="s">
        <v>1112</v>
      </c>
      <c r="C622" s="4" t="s">
        <v>1354</v>
      </c>
      <c r="D622" s="4" t="s">
        <v>362</v>
      </c>
      <c r="E622" s="4" t="s">
        <v>224</v>
      </c>
      <c r="F622" s="5">
        <v>10</v>
      </c>
      <c r="G622" s="6">
        <v>1499.72</v>
      </c>
      <c r="H622" s="12">
        <f t="shared" si="90"/>
        <v>149.97200000000001</v>
      </c>
      <c r="I622" s="13">
        <f t="shared" si="91"/>
        <v>224.958</v>
      </c>
      <c r="J622" s="13">
        <f t="shared" si="84"/>
        <v>1874.65</v>
      </c>
      <c r="K622" s="13">
        <f t="shared" si="85"/>
        <v>2062.1150000000002</v>
      </c>
      <c r="L622" s="7"/>
      <c r="M622" s="4" t="s">
        <v>1114</v>
      </c>
      <c r="N622" s="7" t="s">
        <v>1601</v>
      </c>
      <c r="O622" s="8" t="s">
        <v>1355</v>
      </c>
      <c r="P622" s="10">
        <v>46156</v>
      </c>
    </row>
    <row r="623" spans="1:16" ht="180" x14ac:dyDescent="0.2">
      <c r="A623" s="3" t="s">
        <v>120</v>
      </c>
      <c r="B623" s="4" t="s">
        <v>1112</v>
      </c>
      <c r="C623" s="4" t="s">
        <v>1352</v>
      </c>
      <c r="D623" s="4" t="s">
        <v>1059</v>
      </c>
      <c r="E623" s="4" t="s">
        <v>224</v>
      </c>
      <c r="F623" s="5">
        <v>10</v>
      </c>
      <c r="G623" s="6">
        <v>1499.72</v>
      </c>
      <c r="H623" s="12">
        <f t="shared" si="90"/>
        <v>149.97200000000001</v>
      </c>
      <c r="I623" s="13">
        <f t="shared" si="91"/>
        <v>224.958</v>
      </c>
      <c r="J623" s="13">
        <f t="shared" si="84"/>
        <v>1874.65</v>
      </c>
      <c r="K623" s="13">
        <f t="shared" si="85"/>
        <v>2062.1150000000002</v>
      </c>
      <c r="L623" s="7"/>
      <c r="M623" s="4" t="s">
        <v>1114</v>
      </c>
      <c r="N623" s="7" t="s">
        <v>1601</v>
      </c>
      <c r="O623" s="8" t="s">
        <v>1353</v>
      </c>
      <c r="P623" s="10">
        <v>46156</v>
      </c>
    </row>
    <row r="624" spans="1:16" ht="180" x14ac:dyDescent="0.2">
      <c r="A624" s="3" t="s">
        <v>1294</v>
      </c>
      <c r="B624" s="4" t="s">
        <v>1822</v>
      </c>
      <c r="C624" s="4" t="s">
        <v>894</v>
      </c>
      <c r="D624" s="4" t="s">
        <v>1552</v>
      </c>
      <c r="E624" s="4" t="s">
        <v>1295</v>
      </c>
      <c r="F624" s="5">
        <v>10</v>
      </c>
      <c r="G624" s="6">
        <v>1530.42</v>
      </c>
      <c r="H624" s="12">
        <f t="shared" si="90"/>
        <v>153.042</v>
      </c>
      <c r="I624" s="13">
        <f t="shared" si="91"/>
        <v>229.56300000000002</v>
      </c>
      <c r="J624" s="13">
        <f t="shared" si="84"/>
        <v>1913.0250000000001</v>
      </c>
      <c r="K624" s="13">
        <f t="shared" si="85"/>
        <v>2104.3275000000003</v>
      </c>
      <c r="L624" s="7"/>
      <c r="M624" s="4" t="s">
        <v>1823</v>
      </c>
      <c r="N624" s="7" t="s">
        <v>1824</v>
      </c>
      <c r="O624" s="8" t="s">
        <v>1832</v>
      </c>
      <c r="P624" s="10">
        <v>46149</v>
      </c>
    </row>
    <row r="625" spans="1:16" ht="195" x14ac:dyDescent="0.2">
      <c r="A625" s="3" t="s">
        <v>1294</v>
      </c>
      <c r="B625" s="4" t="s">
        <v>1822</v>
      </c>
      <c r="C625" s="4" t="s">
        <v>895</v>
      </c>
      <c r="D625" s="4" t="s">
        <v>1551</v>
      </c>
      <c r="E625" s="4" t="s">
        <v>1295</v>
      </c>
      <c r="F625" s="5">
        <v>5</v>
      </c>
      <c r="G625" s="6">
        <v>765.21</v>
      </c>
      <c r="H625" s="12">
        <f t="shared" si="90"/>
        <v>76.521000000000001</v>
      </c>
      <c r="I625" s="13">
        <f t="shared" si="91"/>
        <v>114.78150000000001</v>
      </c>
      <c r="J625" s="13">
        <f t="shared" si="84"/>
        <v>956.51250000000005</v>
      </c>
      <c r="K625" s="13">
        <f t="shared" si="85"/>
        <v>1052.1637500000002</v>
      </c>
      <c r="L625" s="7"/>
      <c r="M625" s="4" t="s">
        <v>1823</v>
      </c>
      <c r="N625" s="7" t="s">
        <v>1824</v>
      </c>
      <c r="O625" s="8" t="s">
        <v>1825</v>
      </c>
      <c r="P625" s="10">
        <v>46149</v>
      </c>
    </row>
    <row r="626" spans="1:16" ht="195" x14ac:dyDescent="0.2">
      <c r="A626" s="3" t="s">
        <v>1294</v>
      </c>
      <c r="B626" s="4" t="s">
        <v>1822</v>
      </c>
      <c r="C626" s="4" t="s">
        <v>895</v>
      </c>
      <c r="D626" s="4" t="s">
        <v>1551</v>
      </c>
      <c r="E626" s="4" t="s">
        <v>1295</v>
      </c>
      <c r="F626" s="5">
        <v>5</v>
      </c>
      <c r="G626" s="6">
        <v>765.21</v>
      </c>
      <c r="H626" s="12">
        <f t="shared" si="90"/>
        <v>76.521000000000001</v>
      </c>
      <c r="I626" s="13">
        <f t="shared" si="91"/>
        <v>114.78150000000001</v>
      </c>
      <c r="J626" s="13">
        <f t="shared" si="84"/>
        <v>956.51250000000005</v>
      </c>
      <c r="K626" s="13">
        <f t="shared" si="85"/>
        <v>1052.1637500000002</v>
      </c>
      <c r="L626" s="7"/>
      <c r="M626" s="4" t="s">
        <v>1823</v>
      </c>
      <c r="N626" s="7" t="s">
        <v>1824</v>
      </c>
      <c r="O626" s="8" t="s">
        <v>1826</v>
      </c>
      <c r="P626" s="10">
        <v>46149</v>
      </c>
    </row>
    <row r="627" spans="1:16" ht="180" x14ac:dyDescent="0.2">
      <c r="A627" s="3" t="s">
        <v>1294</v>
      </c>
      <c r="B627" s="4" t="s">
        <v>1822</v>
      </c>
      <c r="C627" s="4" t="s">
        <v>895</v>
      </c>
      <c r="D627" s="4" t="s">
        <v>1552</v>
      </c>
      <c r="E627" s="4" t="s">
        <v>1295</v>
      </c>
      <c r="F627" s="5">
        <v>5</v>
      </c>
      <c r="G627" s="6">
        <v>765.21</v>
      </c>
      <c r="H627" s="12">
        <f t="shared" si="90"/>
        <v>76.521000000000001</v>
      </c>
      <c r="I627" s="13">
        <f t="shared" si="91"/>
        <v>114.78150000000001</v>
      </c>
      <c r="J627" s="13">
        <f t="shared" si="84"/>
        <v>956.51250000000005</v>
      </c>
      <c r="K627" s="13">
        <f t="shared" si="85"/>
        <v>1052.1637500000002</v>
      </c>
      <c r="L627" s="7"/>
      <c r="M627" s="4" t="s">
        <v>1823</v>
      </c>
      <c r="N627" s="7" t="s">
        <v>1824</v>
      </c>
      <c r="O627" s="8" t="s">
        <v>1833</v>
      </c>
      <c r="P627" s="10">
        <v>46149</v>
      </c>
    </row>
    <row r="628" spans="1:16" ht="150" x14ac:dyDescent="0.2">
      <c r="A628" s="3" t="s">
        <v>123</v>
      </c>
      <c r="B628" s="4" t="s">
        <v>655</v>
      </c>
      <c r="C628" s="4" t="s">
        <v>339</v>
      </c>
      <c r="D628" s="4" t="s">
        <v>392</v>
      </c>
      <c r="E628" s="4" t="s">
        <v>276</v>
      </c>
      <c r="F628" s="5">
        <v>10</v>
      </c>
      <c r="G628" s="6">
        <v>338.31</v>
      </c>
      <c r="H628" s="12">
        <f>G628*0.14</f>
        <v>47.363400000000006</v>
      </c>
      <c r="I628" s="13">
        <f>G628*0.22</f>
        <v>74.428200000000004</v>
      </c>
      <c r="J628" s="13">
        <f t="shared" si="84"/>
        <v>460.10160000000002</v>
      </c>
      <c r="K628" s="13">
        <f t="shared" si="85"/>
        <v>506.11176000000006</v>
      </c>
      <c r="L628" s="7"/>
      <c r="M628" s="4" t="s">
        <v>1400</v>
      </c>
      <c r="N628" s="7" t="s">
        <v>1744</v>
      </c>
      <c r="O628" s="8" t="s">
        <v>1401</v>
      </c>
      <c r="P628" s="10">
        <v>46149</v>
      </c>
    </row>
    <row r="629" spans="1:16" ht="150" x14ac:dyDescent="0.2">
      <c r="A629" s="3" t="s">
        <v>123</v>
      </c>
      <c r="B629" s="4" t="s">
        <v>655</v>
      </c>
      <c r="C629" s="4" t="s">
        <v>339</v>
      </c>
      <c r="D629" s="4" t="s">
        <v>392</v>
      </c>
      <c r="E629" s="4" t="s">
        <v>276</v>
      </c>
      <c r="F629" s="5">
        <v>10</v>
      </c>
      <c r="G629" s="6">
        <v>338.31</v>
      </c>
      <c r="H629" s="12">
        <f>G629*0.14</f>
        <v>47.363400000000006</v>
      </c>
      <c r="I629" s="13">
        <f>G629*0.22</f>
        <v>74.428200000000004</v>
      </c>
      <c r="J629" s="13">
        <f t="shared" si="84"/>
        <v>460.10160000000002</v>
      </c>
      <c r="K629" s="13">
        <f t="shared" si="85"/>
        <v>506.11176000000006</v>
      </c>
      <c r="L629" s="7"/>
      <c r="M629" s="4" t="s">
        <v>1400</v>
      </c>
      <c r="N629" s="7" t="s">
        <v>1744</v>
      </c>
      <c r="O629" s="8" t="s">
        <v>1402</v>
      </c>
      <c r="P629" s="10">
        <v>46149</v>
      </c>
    </row>
    <row r="630" spans="1:16" ht="225" x14ac:dyDescent="0.2">
      <c r="A630" s="3" t="s">
        <v>123</v>
      </c>
      <c r="B630" s="4" t="s">
        <v>655</v>
      </c>
      <c r="C630" s="4" t="s">
        <v>657</v>
      </c>
      <c r="D630" s="4" t="s">
        <v>392</v>
      </c>
      <c r="E630" s="4" t="s">
        <v>276</v>
      </c>
      <c r="F630" s="5">
        <v>10</v>
      </c>
      <c r="G630" s="6">
        <v>338.31</v>
      </c>
      <c r="H630" s="12">
        <f>G630*0.14</f>
        <v>47.363400000000006</v>
      </c>
      <c r="I630" s="13">
        <f>G630*0.22</f>
        <v>74.428200000000004</v>
      </c>
      <c r="J630" s="13">
        <f t="shared" si="84"/>
        <v>460.10160000000002</v>
      </c>
      <c r="K630" s="13">
        <f t="shared" si="85"/>
        <v>506.11176000000006</v>
      </c>
      <c r="L630" s="7"/>
      <c r="M630" s="4" t="s">
        <v>656</v>
      </c>
      <c r="N630" s="7" t="s">
        <v>1744</v>
      </c>
      <c r="O630" s="8" t="s">
        <v>658</v>
      </c>
      <c r="P630" s="10">
        <v>46149</v>
      </c>
    </row>
    <row r="631" spans="1:16" ht="210" x14ac:dyDescent="0.2">
      <c r="A631" s="3" t="s">
        <v>123</v>
      </c>
      <c r="B631" s="4" t="s">
        <v>655</v>
      </c>
      <c r="C631" s="4" t="s">
        <v>1743</v>
      </c>
      <c r="D631" s="4" t="s">
        <v>392</v>
      </c>
      <c r="E631" s="4" t="s">
        <v>276</v>
      </c>
      <c r="F631" s="5">
        <v>10</v>
      </c>
      <c r="G631" s="6">
        <v>338.31</v>
      </c>
      <c r="H631" s="12">
        <f>G631*0.14</f>
        <v>47.363400000000006</v>
      </c>
      <c r="I631" s="13">
        <f>G631*0.22</f>
        <v>74.428200000000004</v>
      </c>
      <c r="J631" s="13">
        <f t="shared" si="84"/>
        <v>460.10160000000002</v>
      </c>
      <c r="K631" s="13">
        <f t="shared" si="85"/>
        <v>506.11176000000006</v>
      </c>
      <c r="L631" s="7"/>
      <c r="M631" s="4" t="s">
        <v>656</v>
      </c>
      <c r="N631" s="7" t="s">
        <v>1744</v>
      </c>
      <c r="O631" s="8" t="s">
        <v>659</v>
      </c>
      <c r="P631" s="10">
        <v>46149</v>
      </c>
    </row>
  </sheetData>
  <sortState ref="A3:P631">
    <sortCondition ref="A3:A631"/>
    <sortCondition ref="B3:B631"/>
    <sortCondition ref="C3:C631"/>
  </sortState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Дегтярь В. А.</dc:creator>
  <cp:lastModifiedBy>Roman</cp:lastModifiedBy>
  <dcterms:created xsi:type="dcterms:W3CDTF">2023-08-29T08:11:51Z</dcterms:created>
  <dcterms:modified xsi:type="dcterms:W3CDTF">2026-05-26T07:33:18Z</dcterms:modified>
</cp:coreProperties>
</file>