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OneDrive\Рабочий стол\"/>
    </mc:Choice>
  </mc:AlternateContent>
  <bookViews>
    <workbookView xWindow="0" yWindow="0" windowWidth="14940" windowHeight="8835"/>
  </bookViews>
  <sheets>
    <sheet name="17.08.2026" sheetId="5" r:id="rId1"/>
  </sheets>
  <definedNames>
    <definedName name="_xlnm._FilterDatabase" localSheetId="0" hidden="1">'17.08.2026'!$A$2:$P$536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5" i="5" l="1"/>
  <c r="H355" i="5"/>
  <c r="I356" i="5"/>
  <c r="H356" i="5"/>
  <c r="J356" i="5" s="1"/>
  <c r="K356" i="5" s="1"/>
  <c r="H383" i="5"/>
  <c r="I383" i="5"/>
  <c r="H386" i="5"/>
  <c r="I386" i="5"/>
  <c r="H387" i="5"/>
  <c r="I387" i="5"/>
  <c r="H117" i="5"/>
  <c r="I117" i="5"/>
  <c r="H280" i="5"/>
  <c r="I280" i="5"/>
  <c r="H276" i="5"/>
  <c r="I276" i="5"/>
  <c r="H278" i="5"/>
  <c r="J278" i="5" s="1"/>
  <c r="K278" i="5" s="1"/>
  <c r="I278" i="5"/>
  <c r="H84" i="5"/>
  <c r="I84" i="5"/>
  <c r="H22" i="5"/>
  <c r="I22" i="5"/>
  <c r="H65" i="5"/>
  <c r="I65" i="5"/>
  <c r="H25" i="5"/>
  <c r="I25" i="5"/>
  <c r="H110" i="5"/>
  <c r="I110" i="5"/>
  <c r="H127" i="5"/>
  <c r="I127" i="5"/>
  <c r="H223" i="5"/>
  <c r="I223" i="5"/>
  <c r="H224" i="5"/>
  <c r="I224" i="5"/>
  <c r="H82" i="5"/>
  <c r="I82" i="5"/>
  <c r="H11" i="5"/>
  <c r="I11" i="5"/>
  <c r="H154" i="5"/>
  <c r="I154" i="5"/>
  <c r="H158" i="5"/>
  <c r="I158" i="5"/>
  <c r="H155" i="5"/>
  <c r="I155" i="5"/>
  <c r="H159" i="5"/>
  <c r="I159" i="5"/>
  <c r="H13" i="5"/>
  <c r="I13" i="5"/>
  <c r="H311" i="5"/>
  <c r="I311" i="5"/>
  <c r="H375" i="5"/>
  <c r="I375" i="5"/>
  <c r="H268" i="5"/>
  <c r="I268" i="5"/>
  <c r="H418" i="5"/>
  <c r="I418" i="5"/>
  <c r="H377" i="5"/>
  <c r="I377" i="5"/>
  <c r="H279" i="5"/>
  <c r="I279" i="5"/>
  <c r="H146" i="5"/>
  <c r="I146" i="5"/>
  <c r="H85" i="5"/>
  <c r="I85" i="5"/>
  <c r="H533" i="5"/>
  <c r="I533" i="5"/>
  <c r="H534" i="5"/>
  <c r="I534" i="5"/>
  <c r="H476" i="5"/>
  <c r="I476" i="5"/>
  <c r="H275" i="5"/>
  <c r="I275" i="5"/>
  <c r="H118" i="5"/>
  <c r="I118" i="5"/>
  <c r="H119" i="5"/>
  <c r="I119" i="5"/>
  <c r="H502" i="5"/>
  <c r="I502" i="5"/>
  <c r="H516" i="5"/>
  <c r="I516" i="5"/>
  <c r="H7" i="5"/>
  <c r="I7" i="5"/>
  <c r="H6" i="5"/>
  <c r="I6" i="5"/>
  <c r="H512" i="5"/>
  <c r="I512" i="5"/>
  <c r="H508" i="5"/>
  <c r="I508" i="5"/>
  <c r="H528" i="5"/>
  <c r="I528" i="5"/>
  <c r="H529" i="5"/>
  <c r="I529" i="5"/>
  <c r="H16" i="5"/>
  <c r="I16" i="5"/>
  <c r="H270" i="5"/>
  <c r="I270" i="5"/>
  <c r="H488" i="5"/>
  <c r="I488" i="5"/>
  <c r="H365" i="5"/>
  <c r="I365" i="5"/>
  <c r="H362" i="5"/>
  <c r="I362" i="5"/>
  <c r="H111" i="5"/>
  <c r="I111" i="5"/>
  <c r="H124" i="5"/>
  <c r="I124" i="5"/>
  <c r="H128" i="5"/>
  <c r="I128" i="5"/>
  <c r="H83" i="5"/>
  <c r="I83" i="5"/>
  <c r="H4" i="5"/>
  <c r="I4" i="5"/>
  <c r="H5" i="5"/>
  <c r="I5" i="5"/>
  <c r="H366" i="5"/>
  <c r="I366" i="5"/>
  <c r="H367" i="5"/>
  <c r="I367" i="5"/>
  <c r="H19" i="5"/>
  <c r="I19" i="5"/>
  <c r="H139" i="5"/>
  <c r="I139" i="5"/>
  <c r="H480" i="5"/>
  <c r="I480" i="5"/>
  <c r="H269" i="5"/>
  <c r="I269" i="5"/>
  <c r="H266" i="5"/>
  <c r="I266" i="5"/>
  <c r="H517" i="5"/>
  <c r="I517" i="5"/>
  <c r="H479" i="5"/>
  <c r="I479" i="5"/>
  <c r="H76" i="5"/>
  <c r="I76" i="5"/>
  <c r="H75" i="5"/>
  <c r="I75" i="5"/>
  <c r="H74" i="5"/>
  <c r="I74" i="5"/>
  <c r="H3" i="5"/>
  <c r="I3" i="5"/>
  <c r="H200" i="5"/>
  <c r="I200" i="5"/>
  <c r="H197" i="5"/>
  <c r="I197" i="5"/>
  <c r="H201" i="5"/>
  <c r="I201" i="5"/>
  <c r="H198" i="5"/>
  <c r="I198" i="5"/>
  <c r="H140" i="5"/>
  <c r="I140" i="5"/>
  <c r="H341" i="5"/>
  <c r="I341" i="5"/>
  <c r="H415" i="5"/>
  <c r="I415" i="5"/>
  <c r="H368" i="5"/>
  <c r="I368" i="5"/>
  <c r="H369" i="5"/>
  <c r="I369" i="5"/>
  <c r="H503" i="5"/>
  <c r="I503" i="5"/>
  <c r="H120" i="5"/>
  <c r="I120" i="5"/>
  <c r="H191" i="5"/>
  <c r="I191" i="5"/>
  <c r="H23" i="5"/>
  <c r="I23" i="5"/>
  <c r="H26" i="5"/>
  <c r="I26" i="5"/>
  <c r="H112" i="5"/>
  <c r="I112" i="5"/>
  <c r="H113" i="5"/>
  <c r="I113" i="5"/>
  <c r="H122" i="5"/>
  <c r="I122" i="5"/>
  <c r="H129" i="5"/>
  <c r="I129" i="5"/>
  <c r="H79" i="5"/>
  <c r="I79" i="5"/>
  <c r="H12" i="5"/>
  <c r="I12" i="5"/>
  <c r="H14" i="5"/>
  <c r="I14" i="5"/>
  <c r="H509" i="5"/>
  <c r="I509" i="5"/>
  <c r="H513" i="5"/>
  <c r="I513" i="5"/>
  <c r="H475" i="5"/>
  <c r="I475" i="5"/>
  <c r="H471" i="5"/>
  <c r="I471" i="5"/>
  <c r="H454" i="5"/>
  <c r="I454" i="5"/>
  <c r="H456" i="5"/>
  <c r="I456" i="5"/>
  <c r="H455" i="5"/>
  <c r="I455" i="5"/>
  <c r="H457" i="5"/>
  <c r="I457" i="5"/>
  <c r="H125" i="5"/>
  <c r="I125" i="5"/>
  <c r="H344" i="5"/>
  <c r="I344" i="5"/>
  <c r="H121" i="5"/>
  <c r="I121" i="5"/>
  <c r="H506" i="5"/>
  <c r="I506" i="5"/>
  <c r="H17" i="5"/>
  <c r="I17" i="5"/>
  <c r="H21" i="5"/>
  <c r="I21" i="5"/>
  <c r="H510" i="5"/>
  <c r="I510" i="5"/>
  <c r="H514" i="5"/>
  <c r="I514" i="5"/>
  <c r="H24" i="5"/>
  <c r="I24" i="5"/>
  <c r="H398" i="5"/>
  <c r="I398" i="5"/>
  <c r="H148" i="5"/>
  <c r="I148" i="5"/>
  <c r="H156" i="5"/>
  <c r="I156" i="5"/>
  <c r="H160" i="5"/>
  <c r="I160" i="5"/>
  <c r="H149" i="5"/>
  <c r="I149" i="5"/>
  <c r="H157" i="5"/>
  <c r="I157" i="5"/>
  <c r="H161" i="5"/>
  <c r="I161" i="5"/>
  <c r="H478" i="5"/>
  <c r="I478" i="5"/>
  <c r="H473" i="5"/>
  <c r="I473" i="5"/>
  <c r="H417" i="5"/>
  <c r="I417" i="5"/>
  <c r="H114" i="5"/>
  <c r="I114" i="5"/>
  <c r="H126" i="5"/>
  <c r="I126" i="5"/>
  <c r="H522" i="5"/>
  <c r="I522" i="5"/>
  <c r="H521" i="5"/>
  <c r="I521" i="5"/>
  <c r="H20" i="5"/>
  <c r="I20" i="5"/>
  <c r="H86" i="5"/>
  <c r="I86" i="5"/>
  <c r="H80" i="5"/>
  <c r="I80" i="5"/>
  <c r="H81" i="5"/>
  <c r="I81" i="5"/>
  <c r="H520" i="5"/>
  <c r="I520" i="5"/>
  <c r="H497" i="5"/>
  <c r="I497" i="5"/>
  <c r="H491" i="5"/>
  <c r="I491" i="5"/>
  <c r="H115" i="5"/>
  <c r="I115" i="5"/>
  <c r="H123" i="5"/>
  <c r="I123" i="5"/>
  <c r="H361" i="5"/>
  <c r="I361" i="5"/>
  <c r="H474" i="5"/>
  <c r="I474" i="5"/>
  <c r="H470" i="5"/>
  <c r="I470" i="5"/>
  <c r="H515" i="5"/>
  <c r="I515" i="5"/>
  <c r="H150" i="5"/>
  <c r="I150" i="5"/>
  <c r="H151" i="5"/>
  <c r="I151" i="5"/>
  <c r="H500" i="5"/>
  <c r="I500" i="5"/>
  <c r="H460" i="5"/>
  <c r="I460" i="5"/>
  <c r="H462" i="5"/>
  <c r="I462" i="5"/>
  <c r="H461" i="5"/>
  <c r="I461" i="5"/>
  <c r="H463" i="5"/>
  <c r="I463" i="5"/>
  <c r="H492" i="5"/>
  <c r="I492" i="5"/>
  <c r="H524" i="5"/>
  <c r="I524" i="5"/>
  <c r="H523" i="5"/>
  <c r="I523" i="5"/>
  <c r="H98" i="5"/>
  <c r="I98" i="5"/>
  <c r="H194" i="5"/>
  <c r="I194" i="5"/>
  <c r="H96" i="5"/>
  <c r="I96" i="5"/>
  <c r="H493" i="5"/>
  <c r="I493" i="5"/>
  <c r="H477" i="5"/>
  <c r="I477" i="5"/>
  <c r="H472" i="5"/>
  <c r="I472" i="5"/>
  <c r="H305" i="5"/>
  <c r="I305" i="5"/>
  <c r="H526" i="5"/>
  <c r="I526" i="5"/>
  <c r="H501" i="5"/>
  <c r="I501" i="5"/>
  <c r="H97" i="5"/>
  <c r="I97" i="5"/>
  <c r="H494" i="5"/>
  <c r="I494" i="5"/>
  <c r="H525" i="5"/>
  <c r="I525" i="5"/>
  <c r="H153" i="5"/>
  <c r="I153" i="5"/>
  <c r="H152" i="5"/>
  <c r="I152" i="5"/>
  <c r="H495" i="5"/>
  <c r="I495" i="5"/>
  <c r="H405" i="5"/>
  <c r="I405" i="5"/>
  <c r="H496" i="5"/>
  <c r="I496" i="5"/>
  <c r="H527" i="5"/>
  <c r="I527" i="5"/>
  <c r="H403" i="5"/>
  <c r="I403" i="5"/>
  <c r="H404" i="5"/>
  <c r="I404" i="5"/>
  <c r="H468" i="5"/>
  <c r="I468" i="5"/>
  <c r="H481" i="5"/>
  <c r="I481" i="5"/>
  <c r="H482" i="5"/>
  <c r="I482" i="5"/>
  <c r="H108" i="5"/>
  <c r="I108" i="5"/>
  <c r="H100" i="5"/>
  <c r="I100" i="5"/>
  <c r="H99" i="5"/>
  <c r="I99" i="5"/>
  <c r="H458" i="5"/>
  <c r="I458" i="5"/>
  <c r="H459" i="5"/>
  <c r="I459" i="5"/>
  <c r="H466" i="5"/>
  <c r="I466" i="5"/>
  <c r="H489" i="5"/>
  <c r="I489" i="5"/>
  <c r="H310" i="5"/>
  <c r="I310" i="5"/>
  <c r="H490" i="5"/>
  <c r="I490" i="5"/>
  <c r="H109" i="5"/>
  <c r="I109" i="5"/>
  <c r="H464" i="5"/>
  <c r="I464" i="5"/>
  <c r="H465" i="5"/>
  <c r="I465" i="5"/>
  <c r="H422" i="5"/>
  <c r="I422" i="5"/>
  <c r="H370" i="5"/>
  <c r="I370" i="5"/>
  <c r="I382" i="5"/>
  <c r="H382" i="5"/>
  <c r="H421" i="5"/>
  <c r="I421" i="5"/>
  <c r="H237" i="5"/>
  <c r="I237" i="5"/>
  <c r="H238" i="5"/>
  <c r="I238" i="5"/>
  <c r="H319" i="5"/>
  <c r="I319" i="5"/>
  <c r="H176" i="5"/>
  <c r="I176" i="5"/>
  <c r="H178" i="5"/>
  <c r="I178" i="5"/>
  <c r="H282" i="5"/>
  <c r="I282" i="5"/>
  <c r="H406" i="5"/>
  <c r="I406" i="5"/>
  <c r="H88" i="5"/>
  <c r="I88" i="5"/>
  <c r="H89" i="5"/>
  <c r="I89" i="5"/>
  <c r="H214" i="5"/>
  <c r="I214" i="5"/>
  <c r="H215" i="5"/>
  <c r="I215" i="5"/>
  <c r="H247" i="5"/>
  <c r="I247" i="5"/>
  <c r="H248" i="5"/>
  <c r="I248" i="5"/>
  <c r="H243" i="5"/>
  <c r="I243" i="5"/>
  <c r="H244" i="5"/>
  <c r="I244" i="5"/>
  <c r="H242" i="5"/>
  <c r="I242" i="5"/>
  <c r="H245" i="5"/>
  <c r="I245" i="5"/>
  <c r="H433" i="5"/>
  <c r="I433" i="5"/>
  <c r="H434" i="5"/>
  <c r="I434" i="5"/>
  <c r="H439" i="5"/>
  <c r="I439" i="5"/>
  <c r="H440" i="5"/>
  <c r="I440" i="5"/>
  <c r="H407" i="5"/>
  <c r="I407" i="5"/>
  <c r="H409" i="5"/>
  <c r="I409" i="5"/>
  <c r="H90" i="5"/>
  <c r="I90" i="5"/>
  <c r="H334" i="5"/>
  <c r="I334" i="5"/>
  <c r="H33" i="5"/>
  <c r="I33" i="5"/>
  <c r="H34" i="5"/>
  <c r="I34" i="5"/>
  <c r="H204" i="5"/>
  <c r="I204" i="5"/>
  <c r="H205" i="5"/>
  <c r="I205" i="5"/>
  <c r="H206" i="5"/>
  <c r="I206" i="5"/>
  <c r="H208" i="5"/>
  <c r="I208" i="5"/>
  <c r="H229" i="5"/>
  <c r="I229" i="5"/>
  <c r="H230" i="5"/>
  <c r="I230" i="5"/>
  <c r="H66" i="5"/>
  <c r="I66" i="5"/>
  <c r="H93" i="5"/>
  <c r="I93" i="5"/>
  <c r="H272" i="5"/>
  <c r="I272" i="5"/>
  <c r="H170" i="5"/>
  <c r="I170" i="5"/>
  <c r="H171" i="5"/>
  <c r="I171" i="5"/>
  <c r="H236" i="5"/>
  <c r="I236" i="5"/>
  <c r="H69" i="5"/>
  <c r="I69" i="5"/>
  <c r="H132" i="5"/>
  <c r="I132" i="5"/>
  <c r="H411" i="5"/>
  <c r="I411" i="5"/>
  <c r="H412" i="5"/>
  <c r="I412" i="5"/>
  <c r="H301" i="5"/>
  <c r="I301" i="5"/>
  <c r="H233" i="5"/>
  <c r="I233" i="5"/>
  <c r="H70" i="5"/>
  <c r="I70" i="5"/>
  <c r="H71" i="5"/>
  <c r="I71" i="5"/>
  <c r="H320" i="5"/>
  <c r="I320" i="5"/>
  <c r="H138" i="5"/>
  <c r="I138" i="5"/>
  <c r="H253" i="5"/>
  <c r="I253" i="5"/>
  <c r="H257" i="5"/>
  <c r="I257" i="5"/>
  <c r="H254" i="5"/>
  <c r="I254" i="5"/>
  <c r="H255" i="5"/>
  <c r="I255" i="5"/>
  <c r="H258" i="5"/>
  <c r="I258" i="5"/>
  <c r="H259" i="5"/>
  <c r="I259" i="5"/>
  <c r="H262" i="5"/>
  <c r="I262" i="5"/>
  <c r="H256" i="5"/>
  <c r="I256" i="5"/>
  <c r="H260" i="5"/>
  <c r="I260" i="5"/>
  <c r="H261" i="5"/>
  <c r="I261" i="5"/>
  <c r="H209" i="5"/>
  <c r="I209" i="5"/>
  <c r="H211" i="5"/>
  <c r="I211" i="5"/>
  <c r="H193" i="5"/>
  <c r="I193" i="5"/>
  <c r="H179" i="5"/>
  <c r="I179" i="5"/>
  <c r="H177" i="5"/>
  <c r="I177" i="5"/>
  <c r="H291" i="5"/>
  <c r="I291" i="5"/>
  <c r="H535" i="5"/>
  <c r="I535" i="5"/>
  <c r="H536" i="5"/>
  <c r="I536" i="5"/>
  <c r="H220" i="5"/>
  <c r="I220" i="5"/>
  <c r="H308" i="5"/>
  <c r="I308" i="5"/>
  <c r="H313" i="5"/>
  <c r="I313" i="5"/>
  <c r="H296" i="5"/>
  <c r="I296" i="5"/>
  <c r="H167" i="5"/>
  <c r="I167" i="5"/>
  <c r="H293" i="5"/>
  <c r="I293" i="5"/>
  <c r="H287" i="5"/>
  <c r="I287" i="5"/>
  <c r="H133" i="5"/>
  <c r="I133" i="5"/>
  <c r="H339" i="5"/>
  <c r="I339" i="5"/>
  <c r="H264" i="5"/>
  <c r="I264" i="5"/>
  <c r="H436" i="5"/>
  <c r="I436" i="5"/>
  <c r="H435" i="5"/>
  <c r="I435" i="5"/>
  <c r="H441" i="5"/>
  <c r="I441" i="5"/>
  <c r="H442" i="5"/>
  <c r="I442" i="5"/>
  <c r="H388" i="5"/>
  <c r="I388" i="5"/>
  <c r="H389" i="5"/>
  <c r="I389" i="5"/>
  <c r="H216" i="5"/>
  <c r="I216" i="5"/>
  <c r="H217" i="5"/>
  <c r="I217" i="5"/>
  <c r="H212" i="5"/>
  <c r="I212" i="5"/>
  <c r="H213" i="5"/>
  <c r="I213" i="5"/>
  <c r="H321" i="5"/>
  <c r="I321" i="5"/>
  <c r="H357" i="5"/>
  <c r="I357" i="5"/>
  <c r="H358" i="5"/>
  <c r="I358" i="5"/>
  <c r="H8" i="5"/>
  <c r="I8" i="5"/>
  <c r="H63" i="5"/>
  <c r="I63" i="5"/>
  <c r="H283" i="5"/>
  <c r="I283" i="5"/>
  <c r="H318" i="5"/>
  <c r="I318" i="5"/>
  <c r="H317" i="5"/>
  <c r="I317" i="5"/>
  <c r="H45" i="5"/>
  <c r="I45" i="5"/>
  <c r="H336" i="5"/>
  <c r="I336" i="5"/>
  <c r="H234" i="5"/>
  <c r="I234" i="5"/>
  <c r="H307" i="5"/>
  <c r="I307" i="5"/>
  <c r="H72" i="5"/>
  <c r="I72" i="5"/>
  <c r="H73" i="5"/>
  <c r="I73" i="5"/>
  <c r="H241" i="5"/>
  <c r="I241" i="5"/>
  <c r="H240" i="5"/>
  <c r="I240" i="5"/>
  <c r="H134" i="5"/>
  <c r="I134" i="5"/>
  <c r="H231" i="5"/>
  <c r="I231" i="5"/>
  <c r="H343" i="5"/>
  <c r="I343" i="5"/>
  <c r="H530" i="5"/>
  <c r="I530" i="5"/>
  <c r="H147" i="5"/>
  <c r="I147" i="5"/>
  <c r="H322" i="5"/>
  <c r="I322" i="5"/>
  <c r="H485" i="5"/>
  <c r="I485" i="5"/>
  <c r="H483" i="5"/>
  <c r="I483" i="5"/>
  <c r="H340" i="5"/>
  <c r="I340" i="5"/>
  <c r="H443" i="5"/>
  <c r="I443" i="5"/>
  <c r="H444" i="5"/>
  <c r="I444" i="5"/>
  <c r="H447" i="5"/>
  <c r="I447" i="5"/>
  <c r="H448" i="5"/>
  <c r="I448" i="5"/>
  <c r="H347" i="5"/>
  <c r="I347" i="5"/>
  <c r="H348" i="5"/>
  <c r="I348" i="5"/>
  <c r="H60" i="5"/>
  <c r="I60" i="5"/>
  <c r="H101" i="5"/>
  <c r="I101" i="5"/>
  <c r="H294" i="5"/>
  <c r="I294" i="5"/>
  <c r="H288" i="5"/>
  <c r="I288" i="5"/>
  <c r="H67" i="5"/>
  <c r="I67" i="5"/>
  <c r="H274" i="5"/>
  <c r="I274" i="5"/>
  <c r="H271" i="5"/>
  <c r="I271" i="5"/>
  <c r="H145" i="5"/>
  <c r="I145" i="5"/>
  <c r="H235" i="5"/>
  <c r="I235" i="5"/>
  <c r="H363" i="5"/>
  <c r="I363" i="5"/>
  <c r="H337" i="5"/>
  <c r="I337" i="5"/>
  <c r="H302" i="5"/>
  <c r="I302" i="5"/>
  <c r="H232" i="5"/>
  <c r="I232" i="5"/>
  <c r="H77" i="5"/>
  <c r="I77" i="5"/>
  <c r="H192" i="5"/>
  <c r="I192" i="5"/>
  <c r="H277" i="5"/>
  <c r="I277" i="5"/>
  <c r="H116" i="5"/>
  <c r="I116" i="5"/>
  <c r="H61" i="5"/>
  <c r="I61" i="5"/>
  <c r="H62" i="5"/>
  <c r="I62" i="5"/>
  <c r="H303" i="5"/>
  <c r="I303" i="5"/>
  <c r="H299" i="5"/>
  <c r="I299" i="5"/>
  <c r="H378" i="5"/>
  <c r="I378" i="5"/>
  <c r="H379" i="5"/>
  <c r="I379" i="5"/>
  <c r="H225" i="5"/>
  <c r="I225" i="5"/>
  <c r="H226" i="5"/>
  <c r="I226" i="5"/>
  <c r="H309" i="5"/>
  <c r="I309" i="5"/>
  <c r="H504" i="5"/>
  <c r="I504" i="5"/>
  <c r="H505" i="5"/>
  <c r="I505" i="5"/>
  <c r="H199" i="5"/>
  <c r="I199" i="5"/>
  <c r="H195" i="5"/>
  <c r="I195" i="5"/>
  <c r="H196" i="5"/>
  <c r="I196" i="5"/>
  <c r="H314" i="5"/>
  <c r="I314" i="5"/>
  <c r="H172" i="5"/>
  <c r="I172" i="5"/>
  <c r="H173" i="5"/>
  <c r="I173" i="5"/>
  <c r="H423" i="5"/>
  <c r="I423" i="5"/>
  <c r="H424" i="5"/>
  <c r="I424" i="5"/>
  <c r="H427" i="5"/>
  <c r="I427" i="5"/>
  <c r="H428" i="5"/>
  <c r="I428" i="5"/>
  <c r="H297" i="5"/>
  <c r="I297" i="5"/>
  <c r="H182" i="5"/>
  <c r="I182" i="5"/>
  <c r="H183" i="5"/>
  <c r="I183" i="5"/>
  <c r="H186" i="5"/>
  <c r="I186" i="5"/>
  <c r="H187" i="5"/>
  <c r="I187" i="5"/>
  <c r="H15" i="5"/>
  <c r="I15" i="5"/>
  <c r="H338" i="5"/>
  <c r="I338" i="5"/>
  <c r="H416" i="5"/>
  <c r="I416" i="5"/>
  <c r="H467" i="5"/>
  <c r="I467" i="5"/>
  <c r="H174" i="5"/>
  <c r="I174" i="5"/>
  <c r="H267" i="5"/>
  <c r="I267" i="5"/>
  <c r="H445" i="5"/>
  <c r="I445" i="5"/>
  <c r="H446" i="5"/>
  <c r="I446" i="5"/>
  <c r="H449" i="5"/>
  <c r="I449" i="5"/>
  <c r="H450" i="5"/>
  <c r="I450" i="5"/>
  <c r="H298" i="5"/>
  <c r="I298" i="5"/>
  <c r="H295" i="5"/>
  <c r="I295" i="5"/>
  <c r="H380" i="5"/>
  <c r="I380" i="5"/>
  <c r="H381" i="5"/>
  <c r="I381" i="5"/>
  <c r="H384" i="5"/>
  <c r="I384" i="5"/>
  <c r="H385" i="5"/>
  <c r="I385" i="5"/>
  <c r="H359" i="5"/>
  <c r="I359" i="5"/>
  <c r="H360" i="5"/>
  <c r="I360" i="5"/>
  <c r="H394" i="5"/>
  <c r="I394" i="5"/>
  <c r="H395" i="5"/>
  <c r="I395" i="5"/>
  <c r="H59" i="5"/>
  <c r="I59" i="5"/>
  <c r="H64" i="5"/>
  <c r="I64" i="5"/>
  <c r="H353" i="5"/>
  <c r="I353" i="5"/>
  <c r="H354" i="5"/>
  <c r="I354" i="5"/>
  <c r="H335" i="5"/>
  <c r="I335" i="5"/>
  <c r="H284" i="5"/>
  <c r="I284" i="5"/>
  <c r="H531" i="5"/>
  <c r="I531" i="5"/>
  <c r="H390" i="5"/>
  <c r="I390" i="5"/>
  <c r="H392" i="5"/>
  <c r="I392" i="5"/>
  <c r="H393" i="5"/>
  <c r="I393" i="5"/>
  <c r="H391" i="5"/>
  <c r="I391" i="5"/>
  <c r="H68" i="5"/>
  <c r="I68" i="5"/>
  <c r="H78" i="5"/>
  <c r="I78" i="5"/>
  <c r="H168" i="5"/>
  <c r="J168" i="5" s="1"/>
  <c r="K168" i="5" s="1"/>
  <c r="I168" i="5"/>
  <c r="H285" i="5"/>
  <c r="I285" i="5"/>
  <c r="H281" i="5"/>
  <c r="J281" i="5" s="1"/>
  <c r="K281" i="5" s="1"/>
  <c r="I281" i="5"/>
  <c r="H18" i="5"/>
  <c r="I18" i="5"/>
  <c r="H487" i="5"/>
  <c r="J487" i="5" s="1"/>
  <c r="K487" i="5" s="1"/>
  <c r="I487" i="5"/>
  <c r="H304" i="5"/>
  <c r="I304" i="5"/>
  <c r="H300" i="5"/>
  <c r="J300" i="5" s="1"/>
  <c r="K300" i="5" s="1"/>
  <c r="I300" i="5"/>
  <c r="H486" i="5"/>
  <c r="I486" i="5"/>
  <c r="H484" i="5"/>
  <c r="J484" i="5" s="1"/>
  <c r="K484" i="5" s="1"/>
  <c r="I484" i="5"/>
  <c r="H312" i="5"/>
  <c r="I312" i="5"/>
  <c r="H181" i="5"/>
  <c r="J181" i="5" s="1"/>
  <c r="K181" i="5" s="1"/>
  <c r="I181" i="5"/>
  <c r="H376" i="5"/>
  <c r="I376" i="5"/>
  <c r="H349" i="5"/>
  <c r="J349" i="5" s="1"/>
  <c r="K349" i="5" s="1"/>
  <c r="I349" i="5"/>
  <c r="H350" i="5"/>
  <c r="I350" i="5"/>
  <c r="H175" i="5"/>
  <c r="I175" i="5"/>
  <c r="H429" i="5"/>
  <c r="I429" i="5"/>
  <c r="H425" i="5"/>
  <c r="I425" i="5"/>
  <c r="H426" i="5"/>
  <c r="I426" i="5"/>
  <c r="H430" i="5"/>
  <c r="I430" i="5"/>
  <c r="H345" i="5"/>
  <c r="I345" i="5"/>
  <c r="H346" i="5"/>
  <c r="I346" i="5"/>
  <c r="H351" i="5"/>
  <c r="I351" i="5"/>
  <c r="H352" i="5"/>
  <c r="I352" i="5"/>
  <c r="H184" i="5"/>
  <c r="I184" i="5"/>
  <c r="H185" i="5"/>
  <c r="I185" i="5"/>
  <c r="H188" i="5"/>
  <c r="I188" i="5"/>
  <c r="H189" i="5"/>
  <c r="I189" i="5"/>
  <c r="H273" i="5"/>
  <c r="I273" i="5"/>
  <c r="H364" i="5"/>
  <c r="I364" i="5"/>
  <c r="I210" i="5"/>
  <c r="H210" i="5"/>
  <c r="H49" i="5"/>
  <c r="I49" i="5"/>
  <c r="H451" i="5"/>
  <c r="I451" i="5"/>
  <c r="H452" i="5"/>
  <c r="I452" i="5"/>
  <c r="H453" i="5"/>
  <c r="I453" i="5"/>
  <c r="H50" i="5"/>
  <c r="I50" i="5"/>
  <c r="H51" i="5"/>
  <c r="I51" i="5"/>
  <c r="H410" i="5"/>
  <c r="I410" i="5"/>
  <c r="H323" i="5"/>
  <c r="I323" i="5"/>
  <c r="H498" i="5"/>
  <c r="I498" i="5"/>
  <c r="H499" i="5"/>
  <c r="I499" i="5"/>
  <c r="H399" i="5"/>
  <c r="I399" i="5"/>
  <c r="H400" i="5"/>
  <c r="I400" i="5"/>
  <c r="H207" i="5"/>
  <c r="I207" i="5"/>
  <c r="H142" i="5"/>
  <c r="I142" i="5"/>
  <c r="H324" i="5"/>
  <c r="I324" i="5"/>
  <c r="H511" i="5"/>
  <c r="I511" i="5"/>
  <c r="H507" i="5"/>
  <c r="I507" i="5"/>
  <c r="H180" i="5"/>
  <c r="I180" i="5"/>
  <c r="H222" i="5"/>
  <c r="I222" i="5"/>
  <c r="H52" i="5"/>
  <c r="I52" i="5"/>
  <c r="H53" i="5"/>
  <c r="I53" i="5"/>
  <c r="H104" i="5"/>
  <c r="I104" i="5"/>
  <c r="H105" i="5"/>
  <c r="I105" i="5"/>
  <c r="H102" i="5"/>
  <c r="I102" i="5"/>
  <c r="H131" i="5"/>
  <c r="I131" i="5"/>
  <c r="H130" i="5"/>
  <c r="I130" i="5"/>
  <c r="H306" i="5"/>
  <c r="I306" i="5"/>
  <c r="H532" i="5"/>
  <c r="I532" i="5"/>
  <c r="H246" i="5"/>
  <c r="I246" i="5"/>
  <c r="H27" i="5"/>
  <c r="I27" i="5"/>
  <c r="H28" i="5"/>
  <c r="I28" i="5"/>
  <c r="H325" i="5"/>
  <c r="I325" i="5"/>
  <c r="H396" i="5"/>
  <c r="I396" i="5"/>
  <c r="H402" i="5"/>
  <c r="I402" i="5"/>
  <c r="H58" i="5"/>
  <c r="I58" i="5"/>
  <c r="H397" i="5"/>
  <c r="I397" i="5"/>
  <c r="H136" i="5"/>
  <c r="I136" i="5"/>
  <c r="H135" i="5"/>
  <c r="I135" i="5"/>
  <c r="H289" i="5"/>
  <c r="I289" i="5"/>
  <c r="H202" i="5"/>
  <c r="I202" i="5"/>
  <c r="H203" i="5"/>
  <c r="I203" i="5"/>
  <c r="H327" i="5"/>
  <c r="I327" i="5"/>
  <c r="H328" i="5"/>
  <c r="I328" i="5"/>
  <c r="H54" i="5"/>
  <c r="I54" i="5"/>
  <c r="H47" i="5"/>
  <c r="I47" i="5"/>
  <c r="H46" i="5"/>
  <c r="I46" i="5"/>
  <c r="H401" i="5"/>
  <c r="I401" i="5"/>
  <c r="H419" i="5"/>
  <c r="I419" i="5"/>
  <c r="H420" i="5"/>
  <c r="I420" i="5"/>
  <c r="H143" i="5"/>
  <c r="I143" i="5"/>
  <c r="H413" i="5"/>
  <c r="I413" i="5"/>
  <c r="H326" i="5"/>
  <c r="I326" i="5"/>
  <c r="H9" i="5"/>
  <c r="I9" i="5"/>
  <c r="H10" i="5"/>
  <c r="I10" i="5"/>
  <c r="H95" i="5"/>
  <c r="I95" i="5"/>
  <c r="H331" i="5"/>
  <c r="I331" i="5"/>
  <c r="H431" i="5"/>
  <c r="I431" i="5"/>
  <c r="H432" i="5"/>
  <c r="I432" i="5"/>
  <c r="H437" i="5"/>
  <c r="I437" i="5"/>
  <c r="H438" i="5"/>
  <c r="I438" i="5"/>
  <c r="H43" i="5"/>
  <c r="I43" i="5"/>
  <c r="H44" i="5"/>
  <c r="I44" i="5"/>
  <c r="H39" i="5"/>
  <c r="I39" i="5"/>
  <c r="H40" i="5"/>
  <c r="I40" i="5"/>
  <c r="H373" i="5"/>
  <c r="I373" i="5"/>
  <c r="H374" i="5"/>
  <c r="I374" i="5"/>
  <c r="H35" i="5"/>
  <c r="I35" i="5"/>
  <c r="H36" i="5"/>
  <c r="I36" i="5"/>
  <c r="H31" i="5"/>
  <c r="I31" i="5"/>
  <c r="H32" i="5"/>
  <c r="I32" i="5"/>
  <c r="H408" i="5"/>
  <c r="J408" i="5" s="1"/>
  <c r="K408" i="5" s="1"/>
  <c r="I408" i="5"/>
  <c r="H469" i="5"/>
  <c r="I469" i="5"/>
  <c r="H169" i="5"/>
  <c r="I169" i="5"/>
  <c r="H91" i="5"/>
  <c r="I91" i="5"/>
  <c r="H106" i="5"/>
  <c r="I106" i="5"/>
  <c r="H107" i="5"/>
  <c r="I107" i="5"/>
  <c r="H103" i="5"/>
  <c r="I103" i="5"/>
  <c r="H414" i="5"/>
  <c r="I414" i="5"/>
  <c r="H57" i="5"/>
  <c r="I57" i="5"/>
  <c r="H221" i="5"/>
  <c r="I221" i="5"/>
  <c r="H94" i="5"/>
  <c r="I94" i="5"/>
  <c r="J94" i="5" s="1"/>
  <c r="K94" i="5" s="1"/>
  <c r="H332" i="5"/>
  <c r="I332" i="5"/>
  <c r="H218" i="5"/>
  <c r="I218" i="5"/>
  <c r="H219" i="5"/>
  <c r="I219" i="5"/>
  <c r="H37" i="5"/>
  <c r="I37" i="5"/>
  <c r="H38" i="5"/>
  <c r="I38" i="5"/>
  <c r="H55" i="5"/>
  <c r="I55" i="5"/>
  <c r="H56" i="5"/>
  <c r="I56" i="5"/>
  <c r="H92" i="5"/>
  <c r="I92" i="5"/>
  <c r="J92" i="5" s="1"/>
  <c r="K92" i="5" s="1"/>
  <c r="H263" i="5"/>
  <c r="I263" i="5"/>
  <c r="H29" i="5"/>
  <c r="I29" i="5"/>
  <c r="J29" i="5" s="1"/>
  <c r="K29" i="5" s="1"/>
  <c r="H30" i="5"/>
  <c r="I30" i="5"/>
  <c r="H166" i="5"/>
  <c r="I166" i="5"/>
  <c r="J166" i="5" s="1"/>
  <c r="K166" i="5" s="1"/>
  <c r="H342" i="5"/>
  <c r="I342" i="5"/>
  <c r="H164" i="5"/>
  <c r="I164" i="5"/>
  <c r="J164" i="5" s="1"/>
  <c r="K164" i="5" s="1"/>
  <c r="H165" i="5"/>
  <c r="I165" i="5"/>
  <c r="H162" i="5"/>
  <c r="I162" i="5"/>
  <c r="J162" i="5" s="1"/>
  <c r="K162" i="5" s="1"/>
  <c r="H163" i="5"/>
  <c r="I163" i="5"/>
  <c r="H290" i="5"/>
  <c r="I290" i="5"/>
  <c r="J290" i="5" s="1"/>
  <c r="K290" i="5" s="1"/>
  <c r="H371" i="5"/>
  <c r="I371" i="5"/>
  <c r="H372" i="5"/>
  <c r="I372" i="5"/>
  <c r="J372" i="5" s="1"/>
  <c r="K372" i="5" s="1"/>
  <c r="H251" i="5"/>
  <c r="I251" i="5"/>
  <c r="H249" i="5"/>
  <c r="I249" i="5"/>
  <c r="J249" i="5" s="1"/>
  <c r="K249" i="5" s="1"/>
  <c r="H518" i="5"/>
  <c r="I518" i="5"/>
  <c r="H87" i="5"/>
  <c r="I87" i="5"/>
  <c r="J87" i="5" s="1"/>
  <c r="K87" i="5" s="1"/>
  <c r="H227" i="5"/>
  <c r="I227" i="5"/>
  <c r="H228" i="5"/>
  <c r="I228" i="5"/>
  <c r="J228" i="5" s="1"/>
  <c r="K228" i="5" s="1"/>
  <c r="H239" i="5"/>
  <c r="I239" i="5"/>
  <c r="H137" i="5"/>
  <c r="I137" i="5"/>
  <c r="J137" i="5" s="1"/>
  <c r="K137" i="5" s="1"/>
  <c r="H252" i="5"/>
  <c r="I252" i="5"/>
  <c r="H250" i="5"/>
  <c r="I250" i="5"/>
  <c r="J250" i="5" s="1"/>
  <c r="K250" i="5" s="1"/>
  <c r="H329" i="5"/>
  <c r="I329" i="5"/>
  <c r="H315" i="5"/>
  <c r="I315" i="5"/>
  <c r="J315" i="5" s="1"/>
  <c r="K315" i="5" s="1"/>
  <c r="H330" i="5"/>
  <c r="I330" i="5"/>
  <c r="H316" i="5"/>
  <c r="I316" i="5"/>
  <c r="J316" i="5" s="1"/>
  <c r="K316" i="5" s="1"/>
  <c r="H190" i="5"/>
  <c r="I190" i="5"/>
  <c r="H519" i="5"/>
  <c r="I519" i="5"/>
  <c r="J519" i="5" s="1"/>
  <c r="K519" i="5" s="1"/>
  <c r="H41" i="5"/>
  <c r="I41" i="5"/>
  <c r="H42" i="5"/>
  <c r="I42" i="5"/>
  <c r="J42" i="5" s="1"/>
  <c r="K42" i="5" s="1"/>
  <c r="H292" i="5"/>
  <c r="I292" i="5"/>
  <c r="H286" i="5"/>
  <c r="I286" i="5"/>
  <c r="J286" i="5" s="1"/>
  <c r="K286" i="5" s="1"/>
  <c r="H265" i="5"/>
  <c r="I265" i="5"/>
  <c r="H333" i="5"/>
  <c r="I333" i="5"/>
  <c r="J333" i="5" s="1"/>
  <c r="K333" i="5" s="1"/>
  <c r="H141" i="5"/>
  <c r="I141" i="5"/>
  <c r="H144" i="5"/>
  <c r="I144" i="5"/>
  <c r="J144" i="5" s="1"/>
  <c r="K144" i="5" s="1"/>
  <c r="I48" i="5"/>
  <c r="H48" i="5"/>
  <c r="J169" i="5" l="1"/>
  <c r="K169" i="5" s="1"/>
  <c r="J423" i="5"/>
  <c r="K423" i="5" s="1"/>
  <c r="J196" i="5"/>
  <c r="K196" i="5" s="1"/>
  <c r="J382" i="5"/>
  <c r="K382" i="5" s="1"/>
  <c r="J387" i="5"/>
  <c r="K387" i="5" s="1"/>
  <c r="J96" i="5"/>
  <c r="K96" i="5" s="1"/>
  <c r="J524" i="5"/>
  <c r="K524" i="5" s="1"/>
  <c r="J86" i="5"/>
  <c r="K86" i="5" s="1"/>
  <c r="J126" i="5"/>
  <c r="K126" i="5" s="1"/>
  <c r="J26" i="5"/>
  <c r="K26" i="5" s="1"/>
  <c r="J341" i="5"/>
  <c r="K341" i="5" s="1"/>
  <c r="J374" i="5"/>
  <c r="K374" i="5" s="1"/>
  <c r="J392" i="5"/>
  <c r="K392" i="5" s="1"/>
  <c r="J182" i="5"/>
  <c r="K182" i="5" s="1"/>
  <c r="J335" i="5"/>
  <c r="K335" i="5" s="1"/>
  <c r="J394" i="5"/>
  <c r="K394" i="5" s="1"/>
  <c r="J298" i="5"/>
  <c r="K298" i="5" s="1"/>
  <c r="J449" i="5"/>
  <c r="K449" i="5" s="1"/>
  <c r="J445" i="5"/>
  <c r="K445" i="5" s="1"/>
  <c r="J174" i="5"/>
  <c r="K174" i="5" s="1"/>
  <c r="J48" i="5"/>
  <c r="K48" i="5" s="1"/>
  <c r="J141" i="5"/>
  <c r="K141" i="5" s="1"/>
  <c r="J265" i="5"/>
  <c r="K265" i="5" s="1"/>
  <c r="J292" i="5"/>
  <c r="K292" i="5" s="1"/>
  <c r="J41" i="5"/>
  <c r="K41" i="5" s="1"/>
  <c r="J190" i="5"/>
  <c r="K190" i="5" s="1"/>
  <c r="J330" i="5"/>
  <c r="K330" i="5" s="1"/>
  <c r="J329" i="5"/>
  <c r="K329" i="5" s="1"/>
  <c r="J252" i="5"/>
  <c r="K252" i="5" s="1"/>
  <c r="J239" i="5"/>
  <c r="K239" i="5" s="1"/>
  <c r="J227" i="5"/>
  <c r="K227" i="5" s="1"/>
  <c r="J518" i="5"/>
  <c r="K518" i="5" s="1"/>
  <c r="J251" i="5"/>
  <c r="K251" i="5" s="1"/>
  <c r="J371" i="5"/>
  <c r="K371" i="5" s="1"/>
  <c r="J163" i="5"/>
  <c r="K163" i="5" s="1"/>
  <c r="J165" i="5"/>
  <c r="K165" i="5" s="1"/>
  <c r="J342" i="5"/>
  <c r="K342" i="5" s="1"/>
  <c r="J30" i="5"/>
  <c r="K30" i="5" s="1"/>
  <c r="J263" i="5"/>
  <c r="K263" i="5" s="1"/>
  <c r="J221" i="5"/>
  <c r="K221" i="5" s="1"/>
  <c r="J68" i="5"/>
  <c r="K68" i="5" s="1"/>
  <c r="J375" i="5"/>
  <c r="K375" i="5" s="1"/>
  <c r="J13" i="5"/>
  <c r="K13" i="5" s="1"/>
  <c r="J155" i="5"/>
  <c r="K155" i="5" s="1"/>
  <c r="J154" i="5"/>
  <c r="K154" i="5" s="1"/>
  <c r="J82" i="5"/>
  <c r="K82" i="5" s="1"/>
  <c r="J223" i="5"/>
  <c r="K223" i="5" s="1"/>
  <c r="J110" i="5"/>
  <c r="K110" i="5" s="1"/>
  <c r="J65" i="5"/>
  <c r="K65" i="5" s="1"/>
  <c r="J469" i="5"/>
  <c r="K469" i="5" s="1"/>
  <c r="J179" i="5"/>
  <c r="K179" i="5" s="1"/>
  <c r="J261" i="5"/>
  <c r="K261" i="5" s="1"/>
  <c r="J259" i="5"/>
  <c r="K259" i="5" s="1"/>
  <c r="J257" i="5"/>
  <c r="K257" i="5" s="1"/>
  <c r="J201" i="5"/>
  <c r="K201" i="5" s="1"/>
  <c r="J74" i="5"/>
  <c r="K74" i="5" s="1"/>
  <c r="J517" i="5"/>
  <c r="K517" i="5" s="1"/>
  <c r="J7" i="5"/>
  <c r="K7" i="5" s="1"/>
  <c r="J118" i="5"/>
  <c r="K118" i="5" s="1"/>
  <c r="J533" i="5"/>
  <c r="K533" i="5" s="1"/>
  <c r="J377" i="5"/>
  <c r="K377" i="5" s="1"/>
  <c r="J355" i="5"/>
  <c r="K355" i="5" s="1"/>
  <c r="J189" i="5"/>
  <c r="K189" i="5" s="1"/>
  <c r="J352" i="5"/>
  <c r="K352" i="5" s="1"/>
  <c r="J430" i="5"/>
  <c r="K430" i="5" s="1"/>
  <c r="J441" i="5"/>
  <c r="K441" i="5" s="1"/>
  <c r="J167" i="5"/>
  <c r="K167" i="5" s="1"/>
  <c r="J220" i="5"/>
  <c r="K220" i="5" s="1"/>
  <c r="J208" i="5"/>
  <c r="K208" i="5" s="1"/>
  <c r="J34" i="5"/>
  <c r="K34" i="5" s="1"/>
  <c r="J409" i="5"/>
  <c r="K409" i="5" s="1"/>
  <c r="J434" i="5"/>
  <c r="K434" i="5" s="1"/>
  <c r="J244" i="5"/>
  <c r="K244" i="5" s="1"/>
  <c r="J366" i="5"/>
  <c r="K366" i="5" s="1"/>
  <c r="J4" i="5"/>
  <c r="K4" i="5" s="1"/>
  <c r="J128" i="5"/>
  <c r="K128" i="5" s="1"/>
  <c r="J111" i="5"/>
  <c r="K111" i="5" s="1"/>
  <c r="J365" i="5"/>
  <c r="K365" i="5" s="1"/>
  <c r="J270" i="5"/>
  <c r="K270" i="5" s="1"/>
  <c r="J529" i="5"/>
  <c r="K529" i="5" s="1"/>
  <c r="J508" i="5"/>
  <c r="K508" i="5" s="1"/>
  <c r="J195" i="5"/>
  <c r="K195" i="5" s="1"/>
  <c r="J139" i="5"/>
  <c r="K139" i="5" s="1"/>
  <c r="J467" i="5"/>
  <c r="K467" i="5" s="1"/>
  <c r="J106" i="5"/>
  <c r="K106" i="5" s="1"/>
  <c r="J188" i="5"/>
  <c r="K188" i="5" s="1"/>
  <c r="J351" i="5"/>
  <c r="K351" i="5" s="1"/>
  <c r="J376" i="5"/>
  <c r="K376" i="5" s="1"/>
  <c r="J390" i="5"/>
  <c r="K390" i="5" s="1"/>
  <c r="J284" i="5"/>
  <c r="K284" i="5" s="1"/>
  <c r="J360" i="5"/>
  <c r="K360" i="5" s="1"/>
  <c r="J314" i="5"/>
  <c r="K314" i="5" s="1"/>
  <c r="J71" i="5"/>
  <c r="K71" i="5" s="1"/>
  <c r="J406" i="5"/>
  <c r="K406" i="5" s="1"/>
  <c r="J150" i="5"/>
  <c r="K150" i="5" s="1"/>
  <c r="J122" i="5"/>
  <c r="K122" i="5" s="1"/>
  <c r="J197" i="5"/>
  <c r="K197" i="5" s="1"/>
  <c r="J75" i="5"/>
  <c r="K75" i="5" s="1"/>
  <c r="J124" i="5"/>
  <c r="K124" i="5" s="1"/>
  <c r="J6" i="5"/>
  <c r="K6" i="5" s="1"/>
  <c r="J119" i="5"/>
  <c r="K119" i="5" s="1"/>
  <c r="J158" i="5"/>
  <c r="K158" i="5" s="1"/>
  <c r="J276" i="5"/>
  <c r="K276" i="5" s="1"/>
  <c r="J386" i="5"/>
  <c r="K386" i="5" s="1"/>
  <c r="J31" i="5"/>
  <c r="K31" i="5" s="1"/>
  <c r="J39" i="5"/>
  <c r="K39" i="5" s="1"/>
  <c r="J49" i="5"/>
  <c r="K49" i="5" s="1"/>
  <c r="J345" i="5"/>
  <c r="K345" i="5" s="1"/>
  <c r="J426" i="5"/>
  <c r="K426" i="5" s="1"/>
  <c r="J429" i="5"/>
  <c r="K429" i="5" s="1"/>
  <c r="J175" i="5"/>
  <c r="K175" i="5" s="1"/>
  <c r="J18" i="5"/>
  <c r="K18" i="5" s="1"/>
  <c r="J78" i="5"/>
  <c r="K78" i="5" s="1"/>
  <c r="J450" i="5"/>
  <c r="K450" i="5" s="1"/>
  <c r="J267" i="5"/>
  <c r="K267" i="5" s="1"/>
  <c r="J187" i="5"/>
  <c r="K187" i="5" s="1"/>
  <c r="J183" i="5"/>
  <c r="K183" i="5" s="1"/>
  <c r="J297" i="5"/>
  <c r="K297" i="5" s="1"/>
  <c r="J389" i="5"/>
  <c r="K389" i="5" s="1"/>
  <c r="J442" i="5"/>
  <c r="K442" i="5" s="1"/>
  <c r="J133" i="5"/>
  <c r="K133" i="5" s="1"/>
  <c r="J293" i="5"/>
  <c r="K293" i="5" s="1"/>
  <c r="J308" i="5"/>
  <c r="K308" i="5" s="1"/>
  <c r="J236" i="5"/>
  <c r="K236" i="5" s="1"/>
  <c r="J93" i="5"/>
  <c r="K93" i="5" s="1"/>
  <c r="J361" i="5"/>
  <c r="K361" i="5" s="1"/>
  <c r="J497" i="5"/>
  <c r="K497" i="5" s="1"/>
  <c r="J369" i="5"/>
  <c r="K369" i="5" s="1"/>
  <c r="J479" i="5"/>
  <c r="K479" i="5" s="1"/>
  <c r="J266" i="5"/>
  <c r="K266" i="5" s="1"/>
  <c r="J480" i="5"/>
  <c r="K480" i="5" s="1"/>
  <c r="J19" i="5"/>
  <c r="K19" i="5" s="1"/>
  <c r="J488" i="5"/>
  <c r="K488" i="5" s="1"/>
  <c r="J528" i="5"/>
  <c r="K528" i="5" s="1"/>
  <c r="J534" i="5"/>
  <c r="K534" i="5" s="1"/>
  <c r="J85" i="5"/>
  <c r="K85" i="5" s="1"/>
  <c r="J279" i="5"/>
  <c r="K279" i="5" s="1"/>
  <c r="J418" i="5"/>
  <c r="K418" i="5" s="1"/>
  <c r="J224" i="5"/>
  <c r="K224" i="5" s="1"/>
  <c r="J25" i="5"/>
  <c r="K25" i="5" s="1"/>
  <c r="J103" i="5"/>
  <c r="K103" i="5" s="1"/>
  <c r="J273" i="5"/>
  <c r="K273" i="5" s="1"/>
  <c r="J184" i="5"/>
  <c r="K184" i="5" s="1"/>
  <c r="J486" i="5"/>
  <c r="K486" i="5" s="1"/>
  <c r="J393" i="5"/>
  <c r="K393" i="5" s="1"/>
  <c r="J354" i="5"/>
  <c r="K354" i="5" s="1"/>
  <c r="J385" i="5"/>
  <c r="K385" i="5" s="1"/>
  <c r="J412" i="5"/>
  <c r="K412" i="5" s="1"/>
  <c r="J215" i="5"/>
  <c r="K215" i="5" s="1"/>
  <c r="J319" i="5"/>
  <c r="K319" i="5" s="1"/>
  <c r="J462" i="5"/>
  <c r="K462" i="5" s="1"/>
  <c r="J198" i="5"/>
  <c r="K198" i="5" s="1"/>
  <c r="J3" i="5"/>
  <c r="K3" i="5" s="1"/>
  <c r="J5" i="5"/>
  <c r="K5" i="5" s="1"/>
  <c r="J516" i="5"/>
  <c r="K516" i="5" s="1"/>
  <c r="J275" i="5"/>
  <c r="K275" i="5" s="1"/>
  <c r="J311" i="5"/>
  <c r="K311" i="5" s="1"/>
  <c r="J84" i="5"/>
  <c r="K84" i="5" s="1"/>
  <c r="J117" i="5"/>
  <c r="K117" i="5" s="1"/>
  <c r="J91" i="5"/>
  <c r="K91" i="5" s="1"/>
  <c r="J359" i="5"/>
  <c r="K359" i="5" s="1"/>
  <c r="J416" i="5"/>
  <c r="K416" i="5" s="1"/>
  <c r="J428" i="5"/>
  <c r="K428" i="5" s="1"/>
  <c r="J172" i="5"/>
  <c r="K172" i="5" s="1"/>
  <c r="J56" i="5"/>
  <c r="K56" i="5" s="1"/>
  <c r="J38" i="5"/>
  <c r="K38" i="5" s="1"/>
  <c r="J332" i="5"/>
  <c r="K332" i="5" s="1"/>
  <c r="J414" i="5"/>
  <c r="K414" i="5" s="1"/>
  <c r="J35" i="5"/>
  <c r="K35" i="5" s="1"/>
  <c r="J373" i="5"/>
  <c r="K373" i="5" s="1"/>
  <c r="J185" i="5"/>
  <c r="K185" i="5" s="1"/>
  <c r="J425" i="5"/>
  <c r="K425" i="5" s="1"/>
  <c r="J312" i="5"/>
  <c r="K312" i="5" s="1"/>
  <c r="J285" i="5"/>
  <c r="K285" i="5" s="1"/>
  <c r="J531" i="5"/>
  <c r="K531" i="5" s="1"/>
  <c r="J64" i="5"/>
  <c r="K64" i="5" s="1"/>
  <c r="J395" i="5"/>
  <c r="K395" i="5" s="1"/>
  <c r="J384" i="5"/>
  <c r="K384" i="5" s="1"/>
  <c r="J380" i="5"/>
  <c r="K380" i="5" s="1"/>
  <c r="J446" i="5"/>
  <c r="K446" i="5" s="1"/>
  <c r="J15" i="5"/>
  <c r="K15" i="5" s="1"/>
  <c r="J186" i="5"/>
  <c r="K186" i="5" s="1"/>
  <c r="J427" i="5"/>
  <c r="K427" i="5" s="1"/>
  <c r="J505" i="5"/>
  <c r="K505" i="5" s="1"/>
  <c r="J309" i="5"/>
  <c r="K309" i="5" s="1"/>
  <c r="J225" i="5"/>
  <c r="K225" i="5" s="1"/>
  <c r="J378" i="5"/>
  <c r="K378" i="5" s="1"/>
  <c r="J303" i="5"/>
  <c r="K303" i="5" s="1"/>
  <c r="J61" i="5"/>
  <c r="K61" i="5" s="1"/>
  <c r="J116" i="5"/>
  <c r="K116" i="5" s="1"/>
  <c r="J192" i="5"/>
  <c r="K192" i="5" s="1"/>
  <c r="J232" i="5"/>
  <c r="K232" i="5" s="1"/>
  <c r="J337" i="5"/>
  <c r="K337" i="5" s="1"/>
  <c r="J235" i="5"/>
  <c r="K235" i="5" s="1"/>
  <c r="J271" i="5"/>
  <c r="K271" i="5" s="1"/>
  <c r="J67" i="5"/>
  <c r="K67" i="5" s="1"/>
  <c r="J294" i="5"/>
  <c r="K294" i="5" s="1"/>
  <c r="J60" i="5"/>
  <c r="K60" i="5" s="1"/>
  <c r="J347" i="5"/>
  <c r="K347" i="5" s="1"/>
  <c r="J447" i="5"/>
  <c r="K447" i="5" s="1"/>
  <c r="J443" i="5"/>
  <c r="K443" i="5" s="1"/>
  <c r="J483" i="5"/>
  <c r="K483" i="5" s="1"/>
  <c r="J322" i="5"/>
  <c r="K322" i="5" s="1"/>
  <c r="J530" i="5"/>
  <c r="K530" i="5" s="1"/>
  <c r="J231" i="5"/>
  <c r="K231" i="5" s="1"/>
  <c r="J240" i="5"/>
  <c r="K240" i="5" s="1"/>
  <c r="J73" i="5"/>
  <c r="K73" i="5" s="1"/>
  <c r="J307" i="5"/>
  <c r="K307" i="5" s="1"/>
  <c r="J336" i="5"/>
  <c r="K336" i="5" s="1"/>
  <c r="J317" i="5"/>
  <c r="K317" i="5" s="1"/>
  <c r="J283" i="5"/>
  <c r="K283" i="5" s="1"/>
  <c r="J8" i="5"/>
  <c r="K8" i="5" s="1"/>
  <c r="J357" i="5"/>
  <c r="K357" i="5" s="1"/>
  <c r="J213" i="5"/>
  <c r="K213" i="5" s="1"/>
  <c r="J217" i="5"/>
  <c r="K217" i="5" s="1"/>
  <c r="J339" i="5"/>
  <c r="K339" i="5" s="1"/>
  <c r="J291" i="5"/>
  <c r="K291" i="5" s="1"/>
  <c r="J193" i="5"/>
  <c r="K193" i="5" s="1"/>
  <c r="J209" i="5"/>
  <c r="K209" i="5" s="1"/>
  <c r="J256" i="5"/>
  <c r="K256" i="5" s="1"/>
  <c r="J258" i="5"/>
  <c r="K258" i="5" s="1"/>
  <c r="J254" i="5"/>
  <c r="K254" i="5" s="1"/>
  <c r="J138" i="5"/>
  <c r="K138" i="5" s="1"/>
  <c r="J70" i="5"/>
  <c r="K70" i="5" s="1"/>
  <c r="J301" i="5"/>
  <c r="K301" i="5" s="1"/>
  <c r="J132" i="5"/>
  <c r="K132" i="5" s="1"/>
  <c r="J171" i="5"/>
  <c r="K171" i="5" s="1"/>
  <c r="J272" i="5"/>
  <c r="K272" i="5" s="1"/>
  <c r="J55" i="5"/>
  <c r="K55" i="5" s="1"/>
  <c r="J37" i="5"/>
  <c r="K37" i="5" s="1"/>
  <c r="J218" i="5"/>
  <c r="K218" i="5" s="1"/>
  <c r="J57" i="5"/>
  <c r="K57" i="5" s="1"/>
  <c r="J32" i="5"/>
  <c r="K32" i="5" s="1"/>
  <c r="J40" i="5"/>
  <c r="K40" i="5" s="1"/>
  <c r="J210" i="5"/>
  <c r="K210" i="5" s="1"/>
  <c r="J364" i="5"/>
  <c r="K364" i="5" s="1"/>
  <c r="J346" i="5"/>
  <c r="K346" i="5" s="1"/>
  <c r="J350" i="5"/>
  <c r="K350" i="5" s="1"/>
  <c r="J304" i="5"/>
  <c r="K304" i="5" s="1"/>
  <c r="J391" i="5"/>
  <c r="K391" i="5" s="1"/>
  <c r="J353" i="5"/>
  <c r="K353" i="5" s="1"/>
  <c r="J59" i="5"/>
  <c r="K59" i="5" s="1"/>
  <c r="J381" i="5"/>
  <c r="K381" i="5" s="1"/>
  <c r="J295" i="5"/>
  <c r="K295" i="5" s="1"/>
  <c r="J338" i="5"/>
  <c r="K338" i="5" s="1"/>
  <c r="J424" i="5"/>
  <c r="K424" i="5" s="1"/>
  <c r="J173" i="5"/>
  <c r="K173" i="5" s="1"/>
  <c r="J199" i="5"/>
  <c r="K199" i="5" s="1"/>
  <c r="J348" i="5"/>
  <c r="K348" i="5" s="1"/>
  <c r="J448" i="5"/>
  <c r="K448" i="5" s="1"/>
  <c r="J444" i="5"/>
  <c r="K444" i="5" s="1"/>
  <c r="J340" i="5"/>
  <c r="K340" i="5" s="1"/>
  <c r="J485" i="5"/>
  <c r="K485" i="5" s="1"/>
  <c r="J147" i="5"/>
  <c r="K147" i="5" s="1"/>
  <c r="J343" i="5"/>
  <c r="K343" i="5" s="1"/>
  <c r="J134" i="5"/>
  <c r="K134" i="5" s="1"/>
  <c r="J241" i="5"/>
  <c r="K241" i="5" s="1"/>
  <c r="J72" i="5"/>
  <c r="K72" i="5" s="1"/>
  <c r="J234" i="5"/>
  <c r="K234" i="5" s="1"/>
  <c r="J45" i="5"/>
  <c r="K45" i="5" s="1"/>
  <c r="J318" i="5"/>
  <c r="K318" i="5" s="1"/>
  <c r="J63" i="5"/>
  <c r="K63" i="5" s="1"/>
  <c r="J358" i="5"/>
  <c r="K358" i="5" s="1"/>
  <c r="J321" i="5"/>
  <c r="K321" i="5" s="1"/>
  <c r="J212" i="5"/>
  <c r="K212" i="5" s="1"/>
  <c r="J216" i="5"/>
  <c r="K216" i="5" s="1"/>
  <c r="J435" i="5"/>
  <c r="K435" i="5" s="1"/>
  <c r="J264" i="5"/>
  <c r="K264" i="5" s="1"/>
  <c r="J535" i="5"/>
  <c r="K535" i="5" s="1"/>
  <c r="J177" i="5"/>
  <c r="K177" i="5" s="1"/>
  <c r="J211" i="5"/>
  <c r="K211" i="5" s="1"/>
  <c r="J260" i="5"/>
  <c r="K260" i="5" s="1"/>
  <c r="J262" i="5"/>
  <c r="K262" i="5" s="1"/>
  <c r="J255" i="5"/>
  <c r="K255" i="5" s="1"/>
  <c r="J253" i="5"/>
  <c r="K253" i="5" s="1"/>
  <c r="J320" i="5"/>
  <c r="K320" i="5" s="1"/>
  <c r="J233" i="5"/>
  <c r="K233" i="5" s="1"/>
  <c r="J411" i="5"/>
  <c r="K411" i="5" s="1"/>
  <c r="J69" i="5"/>
  <c r="K69" i="5" s="1"/>
  <c r="J170" i="5"/>
  <c r="K170" i="5" s="1"/>
  <c r="J66" i="5"/>
  <c r="K66" i="5" s="1"/>
  <c r="J229" i="5"/>
  <c r="K229" i="5" s="1"/>
  <c r="J205" i="5"/>
  <c r="K205" i="5" s="1"/>
  <c r="J33" i="5"/>
  <c r="K33" i="5" s="1"/>
  <c r="J90" i="5"/>
  <c r="K90" i="5" s="1"/>
  <c r="J440" i="5"/>
  <c r="K440" i="5" s="1"/>
  <c r="J433" i="5"/>
  <c r="K433" i="5" s="1"/>
  <c r="J242" i="5"/>
  <c r="K242" i="5" s="1"/>
  <c r="J248" i="5"/>
  <c r="K248" i="5" s="1"/>
  <c r="J214" i="5"/>
  <c r="K214" i="5" s="1"/>
  <c r="J88" i="5"/>
  <c r="K88" i="5" s="1"/>
  <c r="J178" i="5"/>
  <c r="K178" i="5" s="1"/>
  <c r="J238" i="5"/>
  <c r="K238" i="5" s="1"/>
  <c r="J421" i="5"/>
  <c r="K421" i="5" s="1"/>
  <c r="J370" i="5"/>
  <c r="K370" i="5" s="1"/>
  <c r="J465" i="5"/>
  <c r="K465" i="5" s="1"/>
  <c r="J109" i="5"/>
  <c r="K109" i="5" s="1"/>
  <c r="J310" i="5"/>
  <c r="K310" i="5" s="1"/>
  <c r="J466" i="5"/>
  <c r="K466" i="5" s="1"/>
  <c r="J458" i="5"/>
  <c r="K458" i="5" s="1"/>
  <c r="J100" i="5"/>
  <c r="K100" i="5" s="1"/>
  <c r="J482" i="5"/>
  <c r="K482" i="5" s="1"/>
  <c r="J468" i="5"/>
  <c r="K468" i="5" s="1"/>
  <c r="J403" i="5"/>
  <c r="K403" i="5" s="1"/>
  <c r="J496" i="5"/>
  <c r="K496" i="5" s="1"/>
  <c r="J495" i="5"/>
  <c r="K495" i="5" s="1"/>
  <c r="J153" i="5"/>
  <c r="K153" i="5" s="1"/>
  <c r="J494" i="5"/>
  <c r="K494" i="5" s="1"/>
  <c r="J501" i="5"/>
  <c r="K501" i="5" s="1"/>
  <c r="J305" i="5"/>
  <c r="K305" i="5" s="1"/>
  <c r="J477" i="5"/>
  <c r="K477" i="5" s="1"/>
  <c r="J194" i="5"/>
  <c r="K194" i="5" s="1"/>
  <c r="J523" i="5"/>
  <c r="K523" i="5" s="1"/>
  <c r="J463" i="5"/>
  <c r="K463" i="5" s="1"/>
  <c r="J460" i="5"/>
  <c r="K460" i="5" s="1"/>
  <c r="J151" i="5"/>
  <c r="K151" i="5" s="1"/>
  <c r="J470" i="5"/>
  <c r="K470" i="5" s="1"/>
  <c r="J123" i="5"/>
  <c r="K123" i="5" s="1"/>
  <c r="J491" i="5"/>
  <c r="K491" i="5" s="1"/>
  <c r="J81" i="5"/>
  <c r="K81" i="5" s="1"/>
  <c r="J20" i="5"/>
  <c r="K20" i="5" s="1"/>
  <c r="J522" i="5"/>
  <c r="K522" i="5" s="1"/>
  <c r="J417" i="5"/>
  <c r="K417" i="5" s="1"/>
  <c r="J478" i="5"/>
  <c r="K478" i="5" s="1"/>
  <c r="J157" i="5"/>
  <c r="K157" i="5" s="1"/>
  <c r="J160" i="5"/>
  <c r="K160" i="5" s="1"/>
  <c r="J148" i="5"/>
  <c r="K148" i="5" s="1"/>
  <c r="J24" i="5"/>
  <c r="K24" i="5" s="1"/>
  <c r="J510" i="5"/>
  <c r="K510" i="5" s="1"/>
  <c r="J17" i="5"/>
  <c r="K17" i="5" s="1"/>
  <c r="J121" i="5"/>
  <c r="K121" i="5" s="1"/>
  <c r="J125" i="5"/>
  <c r="K125" i="5" s="1"/>
  <c r="J455" i="5"/>
  <c r="K455" i="5" s="1"/>
  <c r="J454" i="5"/>
  <c r="K454" i="5" s="1"/>
  <c r="J475" i="5"/>
  <c r="K475" i="5" s="1"/>
  <c r="J509" i="5"/>
  <c r="K509" i="5" s="1"/>
  <c r="J12" i="5"/>
  <c r="K12" i="5" s="1"/>
  <c r="J129" i="5"/>
  <c r="K129" i="5" s="1"/>
  <c r="J23" i="5"/>
  <c r="K23" i="5" s="1"/>
  <c r="J200" i="5"/>
  <c r="K200" i="5" s="1"/>
  <c r="J269" i="5"/>
  <c r="K269" i="5" s="1"/>
  <c r="J83" i="5"/>
  <c r="K83" i="5" s="1"/>
  <c r="J16" i="5"/>
  <c r="K16" i="5" s="1"/>
  <c r="J502" i="5"/>
  <c r="K502" i="5" s="1"/>
  <c r="J146" i="5"/>
  <c r="K146" i="5" s="1"/>
  <c r="J159" i="5"/>
  <c r="K159" i="5" s="1"/>
  <c r="J127" i="5"/>
  <c r="K127" i="5" s="1"/>
  <c r="J280" i="5"/>
  <c r="K280" i="5" s="1"/>
  <c r="J230" i="5"/>
  <c r="K230" i="5" s="1"/>
  <c r="J206" i="5"/>
  <c r="K206" i="5" s="1"/>
  <c r="J204" i="5"/>
  <c r="K204" i="5" s="1"/>
  <c r="J334" i="5"/>
  <c r="K334" i="5" s="1"/>
  <c r="J407" i="5"/>
  <c r="K407" i="5" s="1"/>
  <c r="J439" i="5"/>
  <c r="K439" i="5" s="1"/>
  <c r="J245" i="5"/>
  <c r="K245" i="5" s="1"/>
  <c r="J243" i="5"/>
  <c r="K243" i="5" s="1"/>
  <c r="J247" i="5"/>
  <c r="K247" i="5" s="1"/>
  <c r="J89" i="5"/>
  <c r="K89" i="5" s="1"/>
  <c r="J282" i="5"/>
  <c r="K282" i="5" s="1"/>
  <c r="J176" i="5"/>
  <c r="K176" i="5" s="1"/>
  <c r="J237" i="5"/>
  <c r="K237" i="5" s="1"/>
  <c r="J422" i="5"/>
  <c r="K422" i="5" s="1"/>
  <c r="J464" i="5"/>
  <c r="K464" i="5" s="1"/>
  <c r="J490" i="5"/>
  <c r="K490" i="5" s="1"/>
  <c r="J489" i="5"/>
  <c r="K489" i="5" s="1"/>
  <c r="J459" i="5"/>
  <c r="K459" i="5" s="1"/>
  <c r="J99" i="5"/>
  <c r="K99" i="5" s="1"/>
  <c r="J108" i="5"/>
  <c r="K108" i="5" s="1"/>
  <c r="J481" i="5"/>
  <c r="K481" i="5" s="1"/>
  <c r="J404" i="5"/>
  <c r="K404" i="5" s="1"/>
  <c r="J527" i="5"/>
  <c r="K527" i="5" s="1"/>
  <c r="J405" i="5"/>
  <c r="K405" i="5" s="1"/>
  <c r="J152" i="5"/>
  <c r="K152" i="5" s="1"/>
  <c r="J525" i="5"/>
  <c r="K525" i="5" s="1"/>
  <c r="J97" i="5"/>
  <c r="K97" i="5" s="1"/>
  <c r="J526" i="5"/>
  <c r="K526" i="5" s="1"/>
  <c r="J472" i="5"/>
  <c r="K472" i="5" s="1"/>
  <c r="J493" i="5"/>
  <c r="K493" i="5" s="1"/>
  <c r="J98" i="5"/>
  <c r="K98" i="5" s="1"/>
  <c r="J492" i="5"/>
  <c r="K492" i="5" s="1"/>
  <c r="J461" i="5"/>
  <c r="K461" i="5" s="1"/>
  <c r="J500" i="5"/>
  <c r="K500" i="5" s="1"/>
  <c r="J515" i="5"/>
  <c r="K515" i="5" s="1"/>
  <c r="J474" i="5"/>
  <c r="K474" i="5" s="1"/>
  <c r="J115" i="5"/>
  <c r="K115" i="5" s="1"/>
  <c r="J520" i="5"/>
  <c r="K520" i="5" s="1"/>
  <c r="J80" i="5"/>
  <c r="K80" i="5" s="1"/>
  <c r="J521" i="5"/>
  <c r="K521" i="5" s="1"/>
  <c r="J114" i="5"/>
  <c r="K114" i="5" s="1"/>
  <c r="J473" i="5"/>
  <c r="K473" i="5" s="1"/>
  <c r="J161" i="5"/>
  <c r="K161" i="5" s="1"/>
  <c r="J149" i="5"/>
  <c r="K149" i="5" s="1"/>
  <c r="J156" i="5"/>
  <c r="K156" i="5" s="1"/>
  <c r="J398" i="5"/>
  <c r="K398" i="5" s="1"/>
  <c r="J514" i="5"/>
  <c r="K514" i="5" s="1"/>
  <c r="J21" i="5"/>
  <c r="K21" i="5" s="1"/>
  <c r="J506" i="5"/>
  <c r="K506" i="5" s="1"/>
  <c r="J344" i="5"/>
  <c r="K344" i="5" s="1"/>
  <c r="J457" i="5"/>
  <c r="K457" i="5" s="1"/>
  <c r="J456" i="5"/>
  <c r="K456" i="5" s="1"/>
  <c r="J471" i="5"/>
  <c r="K471" i="5" s="1"/>
  <c r="J513" i="5"/>
  <c r="K513" i="5" s="1"/>
  <c r="J14" i="5"/>
  <c r="K14" i="5" s="1"/>
  <c r="J79" i="5"/>
  <c r="K79" i="5" s="1"/>
  <c r="J503" i="5"/>
  <c r="K503" i="5" s="1"/>
  <c r="J140" i="5"/>
  <c r="K140" i="5" s="1"/>
  <c r="J76" i="5"/>
  <c r="K76" i="5" s="1"/>
  <c r="J367" i="5"/>
  <c r="K367" i="5" s="1"/>
  <c r="J362" i="5"/>
  <c r="K362" i="5" s="1"/>
  <c r="J512" i="5"/>
  <c r="K512" i="5" s="1"/>
  <c r="J476" i="5"/>
  <c r="K476" i="5" s="1"/>
  <c r="J268" i="5"/>
  <c r="K268" i="5" s="1"/>
  <c r="J11" i="5"/>
  <c r="K11" i="5" s="1"/>
  <c r="J22" i="5"/>
  <c r="K22" i="5" s="1"/>
  <c r="J383" i="5"/>
  <c r="K383" i="5" s="1"/>
  <c r="J219" i="5"/>
  <c r="K219" i="5" s="1"/>
  <c r="J36" i="5"/>
  <c r="K36" i="5" s="1"/>
  <c r="J44" i="5"/>
  <c r="K44" i="5" s="1"/>
  <c r="J438" i="5"/>
  <c r="K438" i="5" s="1"/>
  <c r="J432" i="5"/>
  <c r="K432" i="5" s="1"/>
  <c r="J331" i="5"/>
  <c r="K331" i="5" s="1"/>
  <c r="J10" i="5"/>
  <c r="K10" i="5" s="1"/>
  <c r="J326" i="5"/>
  <c r="K326" i="5" s="1"/>
  <c r="J143" i="5"/>
  <c r="K143" i="5" s="1"/>
  <c r="J419" i="5"/>
  <c r="K419" i="5" s="1"/>
  <c r="J46" i="5"/>
  <c r="K46" i="5" s="1"/>
  <c r="J54" i="5"/>
  <c r="K54" i="5" s="1"/>
  <c r="J327" i="5"/>
  <c r="K327" i="5" s="1"/>
  <c r="J202" i="5"/>
  <c r="K202" i="5" s="1"/>
  <c r="J135" i="5"/>
  <c r="K135" i="5" s="1"/>
  <c r="J397" i="5"/>
  <c r="K397" i="5" s="1"/>
  <c r="J402" i="5"/>
  <c r="K402" i="5" s="1"/>
  <c r="J325" i="5"/>
  <c r="K325" i="5" s="1"/>
  <c r="J27" i="5"/>
  <c r="K27" i="5" s="1"/>
  <c r="J532" i="5"/>
  <c r="K532" i="5" s="1"/>
  <c r="J130" i="5"/>
  <c r="K130" i="5" s="1"/>
  <c r="J102" i="5"/>
  <c r="K102" i="5" s="1"/>
  <c r="J104" i="5"/>
  <c r="K104" i="5" s="1"/>
  <c r="J52" i="5"/>
  <c r="K52" i="5" s="1"/>
  <c r="J180" i="5"/>
  <c r="K180" i="5" s="1"/>
  <c r="J511" i="5"/>
  <c r="K511" i="5" s="1"/>
  <c r="J142" i="5"/>
  <c r="K142" i="5" s="1"/>
  <c r="J400" i="5"/>
  <c r="K400" i="5" s="1"/>
  <c r="J499" i="5"/>
  <c r="K499" i="5" s="1"/>
  <c r="J323" i="5"/>
  <c r="K323" i="5" s="1"/>
  <c r="J51" i="5"/>
  <c r="K51" i="5" s="1"/>
  <c r="J453" i="5"/>
  <c r="K453" i="5" s="1"/>
  <c r="J451" i="5"/>
  <c r="K451" i="5" s="1"/>
  <c r="J107" i="5"/>
  <c r="K107" i="5" s="1"/>
  <c r="J43" i="5"/>
  <c r="K43" i="5" s="1"/>
  <c r="J437" i="5"/>
  <c r="K437" i="5" s="1"/>
  <c r="J431" i="5"/>
  <c r="K431" i="5" s="1"/>
  <c r="J95" i="5"/>
  <c r="K95" i="5" s="1"/>
  <c r="J9" i="5"/>
  <c r="K9" i="5" s="1"/>
  <c r="J413" i="5"/>
  <c r="K413" i="5" s="1"/>
  <c r="J420" i="5"/>
  <c r="K420" i="5" s="1"/>
  <c r="J401" i="5"/>
  <c r="K401" i="5" s="1"/>
  <c r="J47" i="5"/>
  <c r="K47" i="5" s="1"/>
  <c r="J328" i="5"/>
  <c r="K328" i="5" s="1"/>
  <c r="J203" i="5"/>
  <c r="K203" i="5" s="1"/>
  <c r="J289" i="5"/>
  <c r="K289" i="5" s="1"/>
  <c r="J136" i="5"/>
  <c r="K136" i="5" s="1"/>
  <c r="J58" i="5"/>
  <c r="K58" i="5" s="1"/>
  <c r="J396" i="5"/>
  <c r="K396" i="5" s="1"/>
  <c r="J28" i="5"/>
  <c r="K28" i="5" s="1"/>
  <c r="J246" i="5"/>
  <c r="K246" i="5" s="1"/>
  <c r="J306" i="5"/>
  <c r="K306" i="5" s="1"/>
  <c r="J131" i="5"/>
  <c r="K131" i="5" s="1"/>
  <c r="J105" i="5"/>
  <c r="K105" i="5" s="1"/>
  <c r="J53" i="5"/>
  <c r="K53" i="5" s="1"/>
  <c r="J222" i="5"/>
  <c r="K222" i="5" s="1"/>
  <c r="J507" i="5"/>
  <c r="K507" i="5" s="1"/>
  <c r="J324" i="5"/>
  <c r="K324" i="5" s="1"/>
  <c r="J207" i="5"/>
  <c r="K207" i="5" s="1"/>
  <c r="J399" i="5"/>
  <c r="K399" i="5" s="1"/>
  <c r="J498" i="5"/>
  <c r="K498" i="5" s="1"/>
  <c r="J410" i="5"/>
  <c r="K410" i="5" s="1"/>
  <c r="J50" i="5"/>
  <c r="K50" i="5" s="1"/>
  <c r="J452" i="5"/>
  <c r="K452" i="5" s="1"/>
  <c r="J112" i="5"/>
  <c r="K112" i="5" s="1"/>
  <c r="J120" i="5"/>
  <c r="K120" i="5" s="1"/>
  <c r="J415" i="5"/>
  <c r="K415" i="5" s="1"/>
  <c r="J113" i="5"/>
  <c r="K113" i="5" s="1"/>
  <c r="J191" i="5"/>
  <c r="K191" i="5" s="1"/>
  <c r="J368" i="5"/>
  <c r="K368" i="5" s="1"/>
  <c r="J504" i="5"/>
  <c r="K504" i="5" s="1"/>
  <c r="J226" i="5"/>
  <c r="K226" i="5" s="1"/>
  <c r="J379" i="5"/>
  <c r="K379" i="5" s="1"/>
  <c r="J299" i="5"/>
  <c r="K299" i="5" s="1"/>
  <c r="J62" i="5"/>
  <c r="K62" i="5" s="1"/>
  <c r="J277" i="5"/>
  <c r="K277" i="5" s="1"/>
  <c r="J77" i="5"/>
  <c r="K77" i="5" s="1"/>
  <c r="J302" i="5"/>
  <c r="K302" i="5" s="1"/>
  <c r="J363" i="5"/>
  <c r="K363" i="5" s="1"/>
  <c r="J145" i="5"/>
  <c r="K145" i="5" s="1"/>
  <c r="J274" i="5"/>
  <c r="K274" i="5" s="1"/>
  <c r="J288" i="5"/>
  <c r="K288" i="5" s="1"/>
  <c r="J101" i="5"/>
  <c r="K101" i="5" s="1"/>
  <c r="J388" i="5"/>
  <c r="K388" i="5" s="1"/>
  <c r="J436" i="5"/>
  <c r="K436" i="5" s="1"/>
  <c r="J287" i="5"/>
  <c r="K287" i="5" s="1"/>
  <c r="J313" i="5"/>
  <c r="K313" i="5" s="1"/>
  <c r="J296" i="5"/>
  <c r="K296" i="5" s="1"/>
  <c r="J536" i="5"/>
  <c r="K536" i="5" s="1"/>
</calcChain>
</file>

<file path=xl/sharedStrings.xml><?xml version="1.0" encoding="utf-8"?>
<sst xmlns="http://schemas.openxmlformats.org/spreadsheetml/2006/main" count="4289" uniqueCount="1677">
  <si>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</si>
  <si>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</si>
  <si>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</si>
  <si>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Владелец РУ/производитель/упаковщик/Выпускающий контроль</t>
  </si>
  <si>
    <t>Код АТХ</t>
  </si>
  <si>
    <t>Коли-
чество в потреб. упаков-
ке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</si>
  <si>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</si>
  <si>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</si>
  <si>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</si>
  <si>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</si>
  <si>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</si>
  <si>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Азитромицин</t>
  </si>
  <si>
    <t>Аскорбиновая кислота</t>
  </si>
  <si>
    <t>Ацетилсалициловая кислота</t>
  </si>
  <si>
    <t>Бисопролол</t>
  </si>
  <si>
    <t>Ванкомицин</t>
  </si>
  <si>
    <t>Дигоксин</t>
  </si>
  <si>
    <t>Диклофенак</t>
  </si>
  <si>
    <t>Ибупрофен</t>
  </si>
  <si>
    <t>Йод+[Калия йодид+Глицерол]</t>
  </si>
  <si>
    <t>Люголя раствор с глицерином</t>
  </si>
  <si>
    <t>Аспаркам</t>
  </si>
  <si>
    <t>Кальция глюконат</t>
  </si>
  <si>
    <t>Клонидин</t>
  </si>
  <si>
    <t>Клофелин</t>
  </si>
  <si>
    <t>4602424000176</t>
  </si>
  <si>
    <t>Ксилометазолин</t>
  </si>
  <si>
    <t>ЛСР-003901/07</t>
  </si>
  <si>
    <t>Левофлоксацин</t>
  </si>
  <si>
    <t>таблетки покрытые пленочной оболочкой, 500 мг, 10 шт. - упаковки ячейковые контурные (1)  - пачки картонные</t>
  </si>
  <si>
    <t>Лизиноприл</t>
  </si>
  <si>
    <t>Линезолид</t>
  </si>
  <si>
    <t>Лоперамид</t>
  </si>
  <si>
    <t>Метотрексат</t>
  </si>
  <si>
    <t>Метронидазол</t>
  </si>
  <si>
    <t>Моксонидин</t>
  </si>
  <si>
    <t>Оланзапин</t>
  </si>
  <si>
    <t>Омепразол</t>
  </si>
  <si>
    <t>Офлоксацин</t>
  </si>
  <si>
    <t>Панкреатин</t>
  </si>
  <si>
    <t>Пирацетам</t>
  </si>
  <si>
    <t>Преднизолон</t>
  </si>
  <si>
    <t>Прокаин</t>
  </si>
  <si>
    <t>Новокаин</t>
  </si>
  <si>
    <t>Салициловая кислота</t>
  </si>
  <si>
    <t>Тиамазол</t>
  </si>
  <si>
    <t>Мерказолил</t>
  </si>
  <si>
    <t>Тилорон</t>
  </si>
  <si>
    <t>Тиоктовая кислота</t>
  </si>
  <si>
    <t>Фолиевая кислота</t>
  </si>
  <si>
    <t>таблетки, 500 мг, 10 шт. - упаковки ячейковые контурные (1)  - пачки картонные</t>
  </si>
  <si>
    <t>Цефтазидим</t>
  </si>
  <si>
    <t>Цитиколин</t>
  </si>
  <si>
    <t>Эналаприл</t>
  </si>
  <si>
    <t>Натрия хлорид</t>
  </si>
  <si>
    <t>Парацетамол</t>
  </si>
  <si>
    <t>Тоцилизумаб</t>
  </si>
  <si>
    <t>Фоллитропин альфа</t>
  </si>
  <si>
    <t>Гидрокортизон</t>
  </si>
  <si>
    <t>Р N003846/01</t>
  </si>
  <si>
    <t>4601669001269</t>
  </si>
  <si>
    <t>Пеметрексед</t>
  </si>
  <si>
    <t>Кромоглициевая кислота</t>
  </si>
  <si>
    <t>Метопролол</t>
  </si>
  <si>
    <t>Цинка бисвинилимидазола диацетат</t>
  </si>
  <si>
    <t>Гефитиниб</t>
  </si>
  <si>
    <t>Эзомепразол</t>
  </si>
  <si>
    <t>Нексиум</t>
  </si>
  <si>
    <t>Окситоцин</t>
  </si>
  <si>
    <t>Кетопрофен</t>
  </si>
  <si>
    <t>4601669002563</t>
  </si>
  <si>
    <t>Натрия гидрокарбонат</t>
  </si>
  <si>
    <t>Калия хлорид</t>
  </si>
  <si>
    <t>Интерферон альфа-2b</t>
  </si>
  <si>
    <t>Хлоргексидин</t>
  </si>
  <si>
    <t>Винорелбин</t>
  </si>
  <si>
    <t>Севофлуран</t>
  </si>
  <si>
    <t>Левофлокс</t>
  </si>
  <si>
    <t>Дифенгидрамин</t>
  </si>
  <si>
    <t>Амитриптилин</t>
  </si>
  <si>
    <t>Леветирацетам</t>
  </si>
  <si>
    <t>Кеторолак</t>
  </si>
  <si>
    <t>Бетагистин</t>
  </si>
  <si>
    <t>Адеметионин</t>
  </si>
  <si>
    <t>Водорода пероксид</t>
  </si>
  <si>
    <t>Индапамид</t>
  </si>
  <si>
    <t>Прокаинамид</t>
  </si>
  <si>
    <t>Новокаинамид</t>
  </si>
  <si>
    <t>4602424003030</t>
  </si>
  <si>
    <t>Изониазид</t>
  </si>
  <si>
    <t>Маннитол</t>
  </si>
  <si>
    <t>Маннит</t>
  </si>
  <si>
    <t>Этамзилат</t>
  </si>
  <si>
    <t>Морфин</t>
  </si>
  <si>
    <t>ЛС-001815</t>
  </si>
  <si>
    <t>Димедрол</t>
  </si>
  <si>
    <t>ЛС-000307</t>
  </si>
  <si>
    <t>Флударабин</t>
  </si>
  <si>
    <t>4606207000551</t>
  </si>
  <si>
    <t>Глицин</t>
  </si>
  <si>
    <t>Умифеновир</t>
  </si>
  <si>
    <t>Инсулин аспарт</t>
  </si>
  <si>
    <t>Урсодезоксихолевая кислота</t>
  </si>
  <si>
    <t>Баклофен</t>
  </si>
  <si>
    <t>Агомелатин</t>
  </si>
  <si>
    <t>Гадобутрол</t>
  </si>
  <si>
    <t>Йопромид</t>
  </si>
  <si>
    <t>Циклосерин</t>
  </si>
  <si>
    <t>МЕТОПРОЛОЛ</t>
  </si>
  <si>
    <t>таблетки, 50 мг, 10 шт. - упаковки ячейковые контурные (3)  - пачки картонные</t>
  </si>
  <si>
    <t>таблетки, 100 мг, 10 шт. - упаковки ячейковые контурные (3)  - пачки картонные</t>
  </si>
  <si>
    <t>Метопролол ретард-Акрихин</t>
  </si>
  <si>
    <t>N06BX06</t>
  </si>
  <si>
    <t>капсулы, 100 мг, 10 шт. - упаковки ячейковые контурные (2)  - пачки картонные</t>
  </si>
  <si>
    <t>M01AE01</t>
  </si>
  <si>
    <t>N02BE01</t>
  </si>
  <si>
    <t>A11GA01</t>
  </si>
  <si>
    <t>Дапаглифлозин</t>
  </si>
  <si>
    <t>Апиксабан</t>
  </si>
  <si>
    <t>B01AF02</t>
  </si>
  <si>
    <t>Тикагрелор</t>
  </si>
  <si>
    <t>J01XD01</t>
  </si>
  <si>
    <t>A09AA02</t>
  </si>
  <si>
    <t>A16AX01</t>
  </si>
  <si>
    <t>B03BB01</t>
  </si>
  <si>
    <t>N07CA01</t>
  </si>
  <si>
    <t>таблетки диспергируемые, 250 мг, 3 шт. - упаковки ячейковые контурные (2)  - пачки картонные</t>
  </si>
  <si>
    <t>J01FA10</t>
  </si>
  <si>
    <t>таблетки диспергируемые, 500 мг, 3 шт. - упаковки ячейковые контурные (1)  - пачки картонные</t>
  </si>
  <si>
    <t>L03AB05</t>
  </si>
  <si>
    <t>N05AH03</t>
  </si>
  <si>
    <t>Натамицин</t>
  </si>
  <si>
    <t>капсулы, 200 мг, 10 шт. - упаковки ячейковые контурные (1)  - пачки картонные</t>
  </si>
  <si>
    <t>J05AX13</t>
  </si>
  <si>
    <t>B01AC06</t>
  </si>
  <si>
    <t>N02BA01</t>
  </si>
  <si>
    <t>C07AB07</t>
  </si>
  <si>
    <t>B05XA01</t>
  </si>
  <si>
    <t>таблетки, 25 мг, 10 шт. - упаковки ячейковые контурные (4)  - пачки картонные</t>
  </si>
  <si>
    <t>C07AB02</t>
  </si>
  <si>
    <t>J01MA01</t>
  </si>
  <si>
    <t>N06BX03</t>
  </si>
  <si>
    <t>C03BA11</t>
  </si>
  <si>
    <t>J01XX08</t>
  </si>
  <si>
    <t>таблетки, 10 мг, 14 шт. - упаковки ячейковые контурные (1)  - пачки картонные</t>
  </si>
  <si>
    <t>A02BC05</t>
  </si>
  <si>
    <t>C02AC05</t>
  </si>
  <si>
    <t>R01AA07</t>
  </si>
  <si>
    <t>таблетки, 250 мг, 10 шт. - упаковки ячейковые контурные (2)  - пачки картонные</t>
  </si>
  <si>
    <t>таблетки, 500 мг, 10 шт. - упаковки ячейковые контурные (2)  - пачки картонные</t>
  </si>
  <si>
    <t>Аллопуринол</t>
  </si>
  <si>
    <t>M04AA01</t>
  </si>
  <si>
    <t>концентрат для приготовления раствора для инфузий, 10 мг/мл, 5 мл - флаконы (1)  - пачки картонные</t>
  </si>
  <si>
    <t>таблетки, 1 мг, 10 шт. - упаковки ячейковые контурные (5)  - пачки картонные</t>
  </si>
  <si>
    <t>M01AB05</t>
  </si>
  <si>
    <t>A07DA03</t>
  </si>
  <si>
    <t>J01MA12</t>
  </si>
  <si>
    <t>J04AC01</t>
  </si>
  <si>
    <t>R06AA02</t>
  </si>
  <si>
    <t>Вилдаглиптин</t>
  </si>
  <si>
    <t>A10BH02</t>
  </si>
  <si>
    <t>L01BA01</t>
  </si>
  <si>
    <t>C02AC01</t>
  </si>
  <si>
    <t>M01AE03</t>
  </si>
  <si>
    <t>C01BA02</t>
  </si>
  <si>
    <t>N01BA02</t>
  </si>
  <si>
    <t>таблетки, 25 мг, 10 шт. - упаковки ячейковые контурные (5)  - пачки картонные</t>
  </si>
  <si>
    <t>B02BX01</t>
  </si>
  <si>
    <t>Веро-метотрексат</t>
  </si>
  <si>
    <t>A16AA02</t>
  </si>
  <si>
    <t>L01CA04</t>
  </si>
  <si>
    <t>концентрат для приготовления раствора для инфузий, 10 мг/мл, 1 мл - флаконы (1)  - пачки картонные</t>
  </si>
  <si>
    <t>таблетки, 100 мг, 10 шт. - упаковки ячейковые контурные (5)  - пачки картонные</t>
  </si>
  <si>
    <t>N02AA01</t>
  </si>
  <si>
    <t>таблетки, 50 мг, 10 шт. - упаковки ячейковые контурные (4)  - пачки картонные</t>
  </si>
  <si>
    <t>таблетки, 24 мг, 10 шт. - упаковки ячейковые контурные (3)  - пачки картонные</t>
  </si>
  <si>
    <t>таблетки, 16 мг, 10 шт. - упаковки ячейковые контурные (3)  - пачки картонные</t>
  </si>
  <si>
    <t>A05AA02</t>
  </si>
  <si>
    <t>таблетки покрытые пленочной оболочкой, 500 мг, 5 шт. - упаковки ячейковые контурные (2)  - пачки картонные</t>
  </si>
  <si>
    <t>суппозитории вагинальные, 100 мг, 3 шт. - упаковки ячейковые контурные (1)  - пачки картонные</t>
  </si>
  <si>
    <t>G01AA02</t>
  </si>
  <si>
    <t>Калий-железо гексацианоферрат</t>
  </si>
  <si>
    <t>Ферроцин</t>
  </si>
  <si>
    <t>V03AB31</t>
  </si>
  <si>
    <t>ЛСР-010485/08</t>
  </si>
  <si>
    <t>4602779000906</t>
  </si>
  <si>
    <t>A12AA03</t>
  </si>
  <si>
    <t>C09AA03</t>
  </si>
  <si>
    <t>таблетки, 20 мг, 10 шт. - упаковки ячейковые контурные (3)  - пачки картонные</t>
  </si>
  <si>
    <t>D08AX01</t>
  </si>
  <si>
    <t>раствор для инъекций, 300 мг йода/мл, 50 мл - флаконы (10)  - пачки картонные</t>
  </si>
  <si>
    <t>N03AX14</t>
  </si>
  <si>
    <t>V03AB</t>
  </si>
  <si>
    <t>J01XA01</t>
  </si>
  <si>
    <t>лиофилизат для приготовления раствора для инфузий, 500 мг, 1 шт. - флаконы (1)  - пачки картонные</t>
  </si>
  <si>
    <t>N06AA09</t>
  </si>
  <si>
    <t>таблетки, 10 мг, 10 шт. - упаковки ячейковые контурные (6)  - пачки картонные</t>
  </si>
  <si>
    <t>таблетки, 5 мг, 10 шт. - упаковки ячейковые контурные (6)  - пачки картонные</t>
  </si>
  <si>
    <t>H01BB02</t>
  </si>
  <si>
    <t>C09AA02</t>
  </si>
  <si>
    <t>раствор для внутривенного и внутримышечного введения, 30 мг/мл, 1 мл - ампулы (10)  - пачки картонные</t>
  </si>
  <si>
    <t>M01AB15</t>
  </si>
  <si>
    <t>A02BC01</t>
  </si>
  <si>
    <t>капсулы, 100 мг, 10 шт. - упаковки ячейковые контурные (1)  - пачки картонные</t>
  </si>
  <si>
    <t>B05BC01</t>
  </si>
  <si>
    <t>N07XX</t>
  </si>
  <si>
    <t>Цинакальцет</t>
  </si>
  <si>
    <t>H05BX01</t>
  </si>
  <si>
    <t>раствор для внутривенного и внутримышечного введения, 30 мг/мл, 1 мл - ампулы (5)  - упаковки ячейковые контурные (2) - пачки картонные</t>
  </si>
  <si>
    <t>H02AB06</t>
  </si>
  <si>
    <t>таблетки, 10 мг, 10 шт - упаковки ячейковые контурные (2)  - пачки картонные</t>
  </si>
  <si>
    <t>S01GX01</t>
  </si>
  <si>
    <t>раствор для инъекций, 5 мг/мл, 5 мл - ампулы (10)  - коробки картонные</t>
  </si>
  <si>
    <t>Элефлокс</t>
  </si>
  <si>
    <t>N06AX22</t>
  </si>
  <si>
    <t>раствор для инъекций, 5 МЕ/мл, 1 мл - ампулы (10)  - пачки картонные</t>
  </si>
  <si>
    <t>4602424006338</t>
  </si>
  <si>
    <t xml:space="preserve">Вл.Вып.к.Перв.Уп.Втор.Уп.Пр.Общество с ограниченной ответственностью "ВЕРОФАРМ" (ООО "ВЕРОФАРМ"), Россия (5032048702); </t>
  </si>
  <si>
    <t>5995327111865</t>
  </si>
  <si>
    <t>концентрат для приготовления раствора для инфузий, 40 мг/мл, 10 мл - ампулы (10)  - пачки картонные</t>
  </si>
  <si>
    <t>таблетки, 10 мг, 14 шт. - упаковки ячейковые контурные (2)  - пачки картонные</t>
  </si>
  <si>
    <t>таблетки, 20 мг, 14 шт. - упаковки ячейковые контурные (2)  - пачки картонные</t>
  </si>
  <si>
    <t>Макрогол</t>
  </si>
  <si>
    <t>капсулы кишечнорастворимые, 20 мг, 7 шт. - упаковки ячейковые контурные (4)  - пачки картонные</t>
  </si>
  <si>
    <t>капсулы, 250 мг, 20 шт. - упаковки ячейковые контурные (5)  - пачки картонные</t>
  </si>
  <si>
    <t>таблетки, 500 мг, 10 шт. - упаковки ячейковые контурные (5)  - пачки картонные</t>
  </si>
  <si>
    <t>таблетки, 500 мг, 10 шт. - упаковки ячейковые контурные (3)  - пачки картонные</t>
  </si>
  <si>
    <t>ЛСР-005603/09</t>
  </si>
  <si>
    <t>4605453001367</t>
  </si>
  <si>
    <t>4605453001350</t>
  </si>
  <si>
    <t>Динопростон</t>
  </si>
  <si>
    <t>П N016051/01</t>
  </si>
  <si>
    <t>A12CX</t>
  </si>
  <si>
    <t>B05BB01</t>
  </si>
  <si>
    <t>Севофлуран-Виал</t>
  </si>
  <si>
    <t>N01AB08</t>
  </si>
  <si>
    <t>ЛС-002472</t>
  </si>
  <si>
    <t>4601808000030</t>
  </si>
  <si>
    <t>Р N002052/01</t>
  </si>
  <si>
    <t>ЛС-001237</t>
  </si>
  <si>
    <t>4606207000025</t>
  </si>
  <si>
    <t>4602824006082</t>
  </si>
  <si>
    <t>Сорафениб</t>
  </si>
  <si>
    <t>4601669010339</t>
  </si>
  <si>
    <t>C01AA05</t>
  </si>
  <si>
    <t>J01DD02</t>
  </si>
  <si>
    <t>D07AA03</t>
  </si>
  <si>
    <t>Калия аспарагинат+Магния аспарагинат</t>
  </si>
  <si>
    <t>Гефитиниб-натив</t>
  </si>
  <si>
    <t>таблетки, 25 мг, 10 шт. - упаковки ячейковые контурные (3)  - пачки картонные</t>
  </si>
  <si>
    <t>раствор для инъекций, 2.5 мг/мл, 200 мл - бутылки (28)  - ящики картонные (для стационаров)</t>
  </si>
  <si>
    <t>раствор для инъекций, 5 мг/мл, 200 мл - бутылки (28)  - ящики картонные (для стационаров)</t>
  </si>
  <si>
    <t>R02AA20</t>
  </si>
  <si>
    <t>таблетки, 10 мг, 14 шт. - упаковки ячейковые контурные (4)  - пачки картонные</t>
  </si>
  <si>
    <t>суппозитории вагинальные, 100 мг, 3 шт. - упаковки ячейковые контурные (2)  - пачки картонные</t>
  </si>
  <si>
    <t>J04AB01</t>
  </si>
  <si>
    <t>раствор для внутривенного и внутримышечного введения, 50 мг/мл, 2 мл - ампула (10)  - пачка картонная</t>
  </si>
  <si>
    <t xml:space="preserve">Вл.Вып.к.Перв.Уп.Втор.Уп.Пр.ПАО "Биосинтез", Россия (5834001025); </t>
  </si>
  <si>
    <t>V08CA09</t>
  </si>
  <si>
    <t>Валсартан+Сакубитрил</t>
  </si>
  <si>
    <t>C09DX04</t>
  </si>
  <si>
    <t>Ацетилсалициловая кислота Медисорб</t>
  </si>
  <si>
    <t>4810368008282</t>
  </si>
  <si>
    <t>4810368012487</t>
  </si>
  <si>
    <t>4810368012470</t>
  </si>
  <si>
    <t>4810368008299</t>
  </si>
  <si>
    <t>4603256009238</t>
  </si>
  <si>
    <t>4603256009269</t>
  </si>
  <si>
    <t>4603256009245</t>
  </si>
  <si>
    <t>4603256009252</t>
  </si>
  <si>
    <t>D08AC02</t>
  </si>
  <si>
    <t>Месалазин</t>
  </si>
  <si>
    <t>A07EC02</t>
  </si>
  <si>
    <t xml:space="preserve">Вл.Вып.к.Перв.Уп.Втор.Уп.Пр.Федеральное государственное унитарное предприятие "Научно-производственный центр "Фармзащита" Федерального медико-биологического агентства (ФГУП НПЦ "Фармзащита" ФМБА России), Россия (5047009329); 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</si>
  <si>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</si>
  <si>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>Кеторолак-ЭСКОМ</t>
  </si>
  <si>
    <t>капсулы кишечнорастворимые, 20 мг, 10 шт. - упаковки ячейковые контурные (3)  - пачки картонные</t>
  </si>
  <si>
    <t>L04AC07</t>
  </si>
  <si>
    <t xml:space="preserve">Вл.Лаборатории Сервье, Франция (085 480 796 00151); Вып.к.Перв.Уп.Втор.Уп.Пр.ООО "СЕРВЬЕ РУС", Россия (5036050808); </t>
  </si>
  <si>
    <t>Бетагистин Медисорб</t>
  </si>
  <si>
    <t>ЛП-004744</t>
  </si>
  <si>
    <t>4603182001467</t>
  </si>
  <si>
    <t xml:space="preserve">Вл.Вып.к.Перв.Уп.Втор.Уп.Пр.Общество с ограниченной ответственностью "Озон" (ООО "Озон"), Россия (6345002063); </t>
  </si>
  <si>
    <t>раствор для внутривенного и внутримышечного введения, 125 мг/мл, 4 мл - ампулы (5)  - пачки картонные</t>
  </si>
  <si>
    <t>ЛСР-001431/07</t>
  </si>
  <si>
    <t>4601687000015</t>
  </si>
  <si>
    <t>таблетки подъязычные, 100 мг, 50 шт. - упаковки ячейковые контурные (1)  - пачки картонные</t>
  </si>
  <si>
    <t>N06BX</t>
  </si>
  <si>
    <t>таблетки подъязычные, 100 мг, 50 шт. - упаковки ячейковые контурные (2)  - пачки картонные</t>
  </si>
  <si>
    <t>4601687000114</t>
  </si>
  <si>
    <t xml:space="preserve">Вл.Вып.к.Перв.Уп.Втор.Уп.Пр.ООО "МНПК "БИОТИКИ", Россия (7713100258); </t>
  </si>
  <si>
    <t xml:space="preserve">Вл.Вып.к.Перв.Уп.Втор.Уп.Пр.Публичное акционерное общество "Красфарма" (ПАО "Красфарма"), Россия (2464010490); 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</si>
  <si>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</si>
  <si>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</si>
  <si>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Мацитентан</t>
  </si>
  <si>
    <t>таблетки, покрытые пленочной оболочкой, 10 мг, 15 шт. - блистеры (2)  - пачки картонные</t>
  </si>
  <si>
    <t>C02KX04</t>
  </si>
  <si>
    <t>B03AC</t>
  </si>
  <si>
    <t xml:space="preserve">Вл.Вып.к.Перв.Уп.Втор.Уп.Пр.Акционерное общество "ВЕРТЕКС" (АО "ВЕРТЕКС"), Россия (7810180435); 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</si>
  <si>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</si>
  <si>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</si>
  <si>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Вл.Вып.к.Перв.Уп.Втор.Уп.Пр.Акционерное общество "Органика" (АО "Органика"), Россия (4221000630); </t>
  </si>
  <si>
    <t xml:space="preserve">Вл.Вып.к.Перв.Уп.Втор.Уп.Пр.Общество с ограниченной ответственностью  "Фирн М" (ООО "Фирн М"), Россия (7751147024); 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</si>
  <si>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</si>
  <si>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>таблетки, покрытые пленочной оболочкой, 5 мг, 10 шт. - блистеры (6)  - пачки картонные</t>
  </si>
  <si>
    <t xml:space="preserve">Вл.Вып.к.Перв.Уп.Втор.Уп.Федеральное государственное унитарное предприятие "Научно-производственный центр "Фармзащита" Федерального медико-биологического агентства (ФГУП НПЦ "Фармзащита" ФМБА России), Россия (5047009329); Пр.Общество с ограниченной ответственностью "В-МИН" (ООО "В-МИН"), Россия (5042056780); </t>
  </si>
  <si>
    <t>4602779005253</t>
  </si>
  <si>
    <t xml:space="preserve">Вл.Вып.к.Перв.Уп.Втор.Уп.Пр.Открытое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</si>
  <si>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>раствор для инфузий, 5%, 100 мл - бутылка (1)  - пачка картонная</t>
  </si>
  <si>
    <t>таблетки, 10 мг, 10 шт. - упаковки ячейковые контурные (9)  - пачки картонные</t>
  </si>
  <si>
    <t>таблетки, 250 мг, 10 шт. - упаковки ячейковые контурные (5)  - пачки картонные</t>
  </si>
  <si>
    <t>таблетки, покрытые пленочной оболочкой, 250 мг, 10 шт. - упаковки ячейковые контурные (3)  - пачки картонные</t>
  </si>
  <si>
    <t xml:space="preserve">Вл.Вып.к.Перв.Уп.Втор.Уп.Пр.Общество с ограниченной ответственностью "Гротекс" (ООО "Гротекс"), Россия (7814459396); </t>
  </si>
  <si>
    <t xml:space="preserve">Вл.Байер АГ, Германия (DE123659859); Вып.к.Перв.Уп.Втор.Уп.Пр.Байер АГ, Германия (DE 123 659 859); </t>
  </si>
  <si>
    <t>таблетки, 2.5 мг, 10 шт. - упаковки ячейковые контурные (3)  - пачки картонные</t>
  </si>
  <si>
    <t>G03GA05</t>
  </si>
  <si>
    <t>раствор для внутривенного и внутримышечного введения, 50 мг/мл, 2 мл - ампулы (10)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</si>
  <si>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</si>
  <si>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</si>
  <si>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таблетки покрытые пленочной оболочкой, 500 мг, 5 шт. - упаковки ячейковые контурные (1)  - пачки картонные</t>
  </si>
  <si>
    <t>таблетки, 50 мг, 10 шт. - упаковки ячейковые контурные (5)  - пачки картонные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</si>
  <si>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</si>
  <si>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 xml:space="preserve">Вл.ООО "Джонсон &amp;amp; Джонсон", Россия (7725216105); Вып.к.Перв.Уп.Втор.Уп.Пр.Силаг АГ, Швейцария (CHE-116.282.448); </t>
  </si>
  <si>
    <t>раствор для внутривенного введения, 200 мг/мл, 5 мл - ампулы (10)  - пачки картонные</t>
  </si>
  <si>
    <t>Ферроцин®</t>
  </si>
  <si>
    <t>таблетки, 500 мг, 2 шт. - упаковки ячейковые контурные (25)  - пачки картонные</t>
  </si>
  <si>
    <t>4602779006823</t>
  </si>
  <si>
    <t>таблетки, 500 мг, 1 шт. - упаковки ячейковые контурные (50)  - пачки картонные</t>
  </si>
  <si>
    <t>4602779006830</t>
  </si>
  <si>
    <t>капли назальные, 0.05%, 10 мл - флакон-капельницы (1)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</si>
  <si>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</si>
  <si>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раствор для внутривенного введения, 200 мг/мл, 5 мл - ампулы (5)  - упаковки ячейковые контурные (2) - пачки картонные</t>
  </si>
  <si>
    <t>H03BB02</t>
  </si>
  <si>
    <t>таблетки, покрытые пленочной оболочкой, 10 мг, 10 шт. - упаковки ячейковые контурные (9)  - пачки картонные</t>
  </si>
  <si>
    <t>Цефинвик</t>
  </si>
  <si>
    <t xml:space="preserve">Вл.Вып.к.Перв.Уп.Втор.Уп.Пр.Общество с ограниченной ответственностью "ФармМентал групп" (ООО "ФармМентал групп"), Россия (7729778070); </t>
  </si>
  <si>
    <t>таблетки, 50 мг, 7 шт. - упаковки ячейковые контурные (4)  - пачки картонные</t>
  </si>
  <si>
    <t>Дорзоламид</t>
  </si>
  <si>
    <t>капли глазные, 20 мг/мл, 5 мл - флакон-капельницы (1)  - пачки картонные</t>
  </si>
  <si>
    <t>S01EC03</t>
  </si>
  <si>
    <t>Индапамид Реневал</t>
  </si>
  <si>
    <t>Ацетилсалициловая кислота Кардио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</si>
  <si>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 Фарм" (ООО "Озон Фарм"), Россия (6345022831); </t>
  </si>
  <si>
    <t>капсулы кишечнорастворимые, 20 мг, 15 шт. - упаковки ячейковые контурные (2)  - пачки картонные</t>
  </si>
  <si>
    <t>таблетки, покрытые пленочной оболочкой, 10 мг, 10 шт. - упаковки ячейковые контурные (2)  - пачки картонные</t>
  </si>
  <si>
    <t>A10BK01</t>
  </si>
  <si>
    <t>Фонтурацетам</t>
  </si>
  <si>
    <t>A06AD15</t>
  </si>
  <si>
    <t>таблетки, покрытые пленочной оболочкой, 5 мг, 10 шт. - упаковки ячейковые контурные (3)  - пачки картонные</t>
  </si>
  <si>
    <t>раствор для местного и наружного применения, 3%, 100 мл - флаконы (1)  - пачки картонные</t>
  </si>
  <si>
    <t>таблетки, покрытые пленочной оболочкой, 10 мг, 10 шт. - упаковки ячейковые контурные (3)  - пачки картонные</t>
  </si>
  <si>
    <t>таблетки, покрытые пленочной оболочкой, 2.5 мг, 10 шт. - упаковки ячейковые контурные (6)  - пачки картонные</t>
  </si>
  <si>
    <t xml:space="preserve">Вл.Вып.к.Перв.Уп.Втор.Уп.Пр.Акционерное общество "Медисорб" (АО "Медисорб"), Россия (5908002499); </t>
  </si>
  <si>
    <t xml:space="preserve">Вл.Вып.к.Перв.Уп.Втор.Уп.Пр.Общество с ограниченной ответственностью "ПСК Фарма" (ООО "ПСК Фарма"), Россия, Россия (5010048402); </t>
  </si>
  <si>
    <t>ЦИНКАЗОЛ®</t>
  </si>
  <si>
    <t>раствор для внутримышечного введения, 60 мг/мл, 1 мл - ампулы (10)  - пачки картонные</t>
  </si>
  <si>
    <t>ЛП-№(004120)-(РГ-RU)</t>
  </si>
  <si>
    <t>Метронидазол-ЭСКОМ</t>
  </si>
  <si>
    <t>раствор для инфузий, 5 мг/мл, 100 мл - бутылка (28)  - ящик картонный (для стационаров)</t>
  </si>
  <si>
    <t>ЛП-000948</t>
  </si>
  <si>
    <t>4605453030367</t>
  </si>
  <si>
    <t>Риностоп®</t>
  </si>
  <si>
    <t>БИСОПРОЛОЛ АВЕКСИМА</t>
  </si>
  <si>
    <t>таблетки, покрытые пленочной оболочкой, 5 мг, 20 шт. - упаковки ячейковые контурные (3)  - пачки картонные</t>
  </si>
  <si>
    <t>ЛП-№(004029)-(РГ-RU)</t>
  </si>
  <si>
    <t>таблетки, покрытые пленочной оболочкой, 10 мг, 20 шт. - упаковки ячейковые контурные (3)  - пачки картонные</t>
  </si>
  <si>
    <t>Дата вступления в силу</t>
  </si>
  <si>
    <t>БИСОПРОЛОЛ-ПРАНА</t>
  </si>
  <si>
    <t>Ринонорм</t>
  </si>
  <si>
    <t>ЛСР-002522/07</t>
  </si>
  <si>
    <t>4601764002284</t>
  </si>
  <si>
    <t>таблетки, 5 мг, 14 шт. - упаковки ячейковые контурные (2)  - пачки картонные</t>
  </si>
  <si>
    <t>Натрия гидрокарбонат-ЭСКОМ</t>
  </si>
  <si>
    <t xml:space="preserve">Вл.Аджио Фармацевтикалз Лтд, Индия; Вып.к.Перв.Уп.Втор.Уп.Пр.Аджио Фармацевтикалз Лтд, Индия; </t>
  </si>
  <si>
    <t>таблетки, 2.5 мг, 14 шт. - упаковки ячейковые контурные (1)  - пачки картонные</t>
  </si>
  <si>
    <t>таблетки, 5 мг, 14 шт. - упаковки ячейковые контурные (4)  - пачки картонные</t>
  </si>
  <si>
    <t>таблетки, 2.5 мг, 14 шт. - упаковки ячейковые контурные (4)  - пачки картонные</t>
  </si>
  <si>
    <t>ЛСР-001493/09</t>
  </si>
  <si>
    <t>4602509009629</t>
  </si>
  <si>
    <t xml:space="preserve">Вл.Сан Фармасьютикал Индастриз Лтд, Индия (AADCS3124K); Вып.к.Перв.Уп.Втор.Уп.Пр.Сан Фармасьютикал Индастриз Лтд, Индия (AADCS3124K); </t>
  </si>
  <si>
    <t>4602824015565</t>
  </si>
  <si>
    <t xml:space="preserve">Вл.Торрент Фармасьютикалс Лтд, Индия (AAACT5456A); Вып.к.Перв.Уп.Втор.Уп.Пр.Торрент Фармасьютикалс Лтд, Индия (AAACT5456A); </t>
  </si>
  <si>
    <t>4602876004593</t>
  </si>
  <si>
    <t>4602876004586</t>
  </si>
  <si>
    <t>Диклофенак ретард</t>
  </si>
  <si>
    <t>ЛП-001592</t>
  </si>
  <si>
    <t>4602824016555</t>
  </si>
  <si>
    <t>4602509009605</t>
  </si>
  <si>
    <t>4810201003528</t>
  </si>
  <si>
    <t>раствор для инъекций, 5 мг/мл, 5 мл - ампулы (10)  - пачки картонные</t>
  </si>
  <si>
    <t>4602884014034</t>
  </si>
  <si>
    <t>4602884014058</t>
  </si>
  <si>
    <t>4602884015611</t>
  </si>
  <si>
    <t>таблетки, 50 мг, 10 шт. - упаковки ячейковые контурные (6)  - пачки картонные</t>
  </si>
  <si>
    <t>Устекинумаб</t>
  </si>
  <si>
    <t>Лоперамид-Акрихин</t>
  </si>
  <si>
    <t>4601669010537</t>
  </si>
  <si>
    <t>L01BB05</t>
  </si>
  <si>
    <t>V08AB05</t>
  </si>
  <si>
    <t>Железа карбоксимальтозат</t>
  </si>
  <si>
    <t>раствор для внутривенного введения, 50 мг/мл, 10 мл - флаконы (1)  - пачки картонные</t>
  </si>
  <si>
    <t>Гадоксетовая кислота</t>
  </si>
  <si>
    <t>V08CA10</t>
  </si>
  <si>
    <t>раствор для внутривенного введения, 1 ммоль/мл, 5 мл - шприцы (5)  - пачки картонные</t>
  </si>
  <si>
    <t>раствор для внутривенного введения, 1 ммоль/мл, 7.5 мл - шприцы (5)  - пачки картонные</t>
  </si>
  <si>
    <t>A10AB05</t>
  </si>
  <si>
    <t>концентрат для приготовления раствора для инфузий, 40 мг/мл, 10 мл - ампулы (5)  - упаковки ячейковые контурные (2) - пачки картонные</t>
  </si>
  <si>
    <t>Парацетамол-Альтфарм</t>
  </si>
  <si>
    <t>4607035440014</t>
  </si>
  <si>
    <t>4607035440038</t>
  </si>
  <si>
    <t>Дицинон</t>
  </si>
  <si>
    <t>П N013946/01</t>
  </si>
  <si>
    <t>раствор для внутривенного и внутримышечного введения, 10 мг/мл, 1 мл - ампулы (5)  - упаковки ячейковые контурные (2) - пачки картонные</t>
  </si>
  <si>
    <t>таблетки, 1 мг, 50 шт. - банки (1)  - пачки картонные</t>
  </si>
  <si>
    <t>G02AD02</t>
  </si>
  <si>
    <t>C09AA</t>
  </si>
  <si>
    <t>раствор для внутривенного введения, 50 мг/мл, 2 мл - флаконы (5)  - пачки картонные</t>
  </si>
  <si>
    <t>ЛП-003608</t>
  </si>
  <si>
    <t>4607027769314</t>
  </si>
  <si>
    <t>ЛП-003941</t>
  </si>
  <si>
    <t>4602509019420</t>
  </si>
  <si>
    <t>капсулы, 250 мг, 100 шт. - банки (1)  - пачки картонные</t>
  </si>
  <si>
    <t>B01AC24</t>
  </si>
  <si>
    <t>таблетки, 50 мг, 10 шт. - контурная ячейковая упаковка (3)  - пачка картонная</t>
  </si>
  <si>
    <t>4680020180461</t>
  </si>
  <si>
    <t>спрей назальный дозированный, 0.05%, 10 мл - флаконы (1)  - пачки картонные</t>
  </si>
  <si>
    <t>П N014799/02</t>
  </si>
  <si>
    <t xml:space="preserve">Вл.Бхарат Сирамс энд Ваксинс Лимитед, Индия; Вып.к.Перв.Уп.Втор.Уп.Пр.Бхарат Сирамс энд Ваксинс Лимитед, Индия; </t>
  </si>
  <si>
    <t>таблетки, 20 мг, 15 шт. - упаковки ячейковые контурные (2)  - пачки картонные</t>
  </si>
  <si>
    <t>раствор для внутривенного и внутримышечного введения, 100 мг/мл, 10 мл - ампулы (5)  - упаковки ячейковые контурные (2) - пачки картонные</t>
  </si>
  <si>
    <t>Спарфлоксацин</t>
  </si>
  <si>
    <t>ЛП-000026</t>
  </si>
  <si>
    <t>4605894001094</t>
  </si>
  <si>
    <t>4605894002220</t>
  </si>
  <si>
    <t>Динитрогена оксид</t>
  </si>
  <si>
    <t>Азота закись</t>
  </si>
  <si>
    <t>ЛС-001797</t>
  </si>
  <si>
    <t>4605617000038</t>
  </si>
  <si>
    <t>4602656001606</t>
  </si>
  <si>
    <t>таблетки, 2.5 мг, 14 шт. - упаковки ячейковые контурные (2)  - пачки картонные</t>
  </si>
  <si>
    <t>4605894001063</t>
  </si>
  <si>
    <t>4605894002244</t>
  </si>
  <si>
    <t>Р N003368/01</t>
  </si>
  <si>
    <t>4019338600208</t>
  </si>
  <si>
    <t>спрей назальный, 0.05%, 10 мл - флаконы (1)  - пачки картонные</t>
  </si>
  <si>
    <t>таблетки, 2.5 мг, 10 шт. - упаковки ячейковые контурные (6)  - пачки картонные</t>
  </si>
  <si>
    <t>раствор для местного и наружного применения, 3%, 100 мл - флакон-капельницы (1)  - пачки картонные</t>
  </si>
  <si>
    <t>4601669010308</t>
  </si>
  <si>
    <t>N01AX13</t>
  </si>
  <si>
    <t>таблетки, 250 мкг, 15 шт. - упаковки ячейковые контурные (2)  - пачки картонные</t>
  </si>
  <si>
    <t>4670008162466</t>
  </si>
  <si>
    <t>4670008162459</t>
  </si>
  <si>
    <t>L01BA04</t>
  </si>
  <si>
    <t xml:space="preserve">Вл.Вып.к.Перв.Уп.Втор.Уп.Пр.АО "КРКА, д.д., Ново место", Словения; </t>
  </si>
  <si>
    <t>раствор для внутривенного и внутримышечного введения, 30 мг/мл, 1 мл - ампулы (3)  - пачки картонные</t>
  </si>
  <si>
    <t>таблетки, 10 мг, 15 шт. - упаковки ячейковые контурные (4)  - пачки картонные</t>
  </si>
  <si>
    <t>таблетки, 5 мг, 10 шт. - упаковки ячейковые контурные (9)  - пачки картонные</t>
  </si>
  <si>
    <t xml:space="preserve">Вл.Вып.к.Перв.Уп.Втор.Уп.Пр.Общество с ограниченной ответственностью "ПРАНАФАРМ" (ООО "ПРАНАФАРМ"), Россия; </t>
  </si>
  <si>
    <t>ЛП-003911</t>
  </si>
  <si>
    <t>4670008163333</t>
  </si>
  <si>
    <t>капсулы кишечнорастворимые, 10 мг, 7 шт. - упаковки ячейковые контурные (4)  - пачки картонные</t>
  </si>
  <si>
    <t>раствор для инъекций, 125 мг/мл, 2 мл - ампулы (10)  - пачки картонные</t>
  </si>
  <si>
    <t>раствор для внутривенного и внутримышечного введения, 50 мг/мл, 2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</si>
  <si>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>раствор для внутривенного и внутримышечного введения, 100 мг/мл, 2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</si>
  <si>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>спрей назальный, 0.05%, 15 мл - флаконы (1)  - пачки картонные</t>
  </si>
  <si>
    <t>D07AB02</t>
  </si>
  <si>
    <t>J01MA09</t>
  </si>
  <si>
    <t>8901127001098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</si>
  <si>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Россия; </t>
  </si>
  <si>
    <t>Кальция глюконат-СОЛОфарм</t>
  </si>
  <si>
    <t>раствор для внутривенного и внутримышечного введения, 100 мг/мл, 5 мл - ампула (10)  - пачка  картонная</t>
  </si>
  <si>
    <t>Натрия хлорид-СОЛОфарм</t>
  </si>
  <si>
    <t>таблетки, 100 мг, 10 шт. - упаковки ячейковые контурные (4)  - пачки картонные</t>
  </si>
  <si>
    <t>таблетки с пролонгированным высвобождением, покрытые пленочной оболочкой, 1.5 мг, 10 шт. - упаковки ячейковые контурные (6)  - пачки картонные</t>
  </si>
  <si>
    <t xml:space="preserve">Вл.Вып.к.Перв.Уп.Втор.Уп.Пр.ООО "ПРАНАФАРМ", Россия (6316059876); </t>
  </si>
  <si>
    <t>таблетки, 25 мг, 10 шт. - упаковки ячейковые контурные (6)  - пачки картонные</t>
  </si>
  <si>
    <t>раствор для внутривенного введения, 0.1 мг/мл, 1 мл - ампулы (10)  - пачки картонные</t>
  </si>
  <si>
    <t>4602424007489</t>
  </si>
  <si>
    <t>раствор для местного и наружного применения, 3%, 2 мл - тюбик-капельницы (5)  - пачки картонные</t>
  </si>
  <si>
    <t>раствор для местного и наружного применения, 3%, 2 мл - тюбик-капельницы (10)  - пачки картонные</t>
  </si>
  <si>
    <t>раствор для местного и наружного применения, 3%, 5 мл - тюбик-капельницы (10)  - пачки картонные</t>
  </si>
  <si>
    <t>раствор для местного и наружного применения, 3%, 5 мл - тюбик-капельницы (5)  - пачки картонные</t>
  </si>
  <si>
    <t>раствор для местного и наружного применения, 3%, 10 мл - тюбик-капельницы (5)  - пачки картонные</t>
  </si>
  <si>
    <t>таблетки, 175 мг+175 мг, 10 шт. - упаковки ячейковые контурные (2)  - пачки картонные</t>
  </si>
  <si>
    <t>таблетки, покрытые пленочной оболочкой, 200 мг, 10 шт. - упаковки ячейковые контурные (1)  - пачки картонные</t>
  </si>
  <si>
    <t>таблетки, покрытые пленочной оболочкой, 400 мг, 10 шт. - упаковки ячейковые контурные (1)  - пачки картонные</t>
  </si>
  <si>
    <t>таблетки, покрытые пленочной оболочкой, 400 мг, 10 шт. - упаковки ячейковые контурные (5)  - пачки картонные</t>
  </si>
  <si>
    <t>таблетки, покрытые пленочной оболочкой, 400 мг, 10 шт. - упаковки ячейковые контурные (2)  - пачки картонные</t>
  </si>
  <si>
    <t>таблетки, покрытые пленочной оболочкой, 200 мг, 10 шт. - упаковки ячейковые контурные (5)  - пачки картонные</t>
  </si>
  <si>
    <t>таблетки, покрытые пленочной оболочкой, 200 мг, 10 шт. - упаковки ячейковые контурные (2)  - пачки картонные</t>
  </si>
  <si>
    <t>Тилорон-СЗ</t>
  </si>
  <si>
    <t xml:space="preserve">Вл.Вып.к.Перв.Уп.Втор.Уп.Пр.Товарищество с ограниченной ответственностью "Kelun-Kazpharm" ("Келун-Казфарм"), Республика Казахстан (120840004709); </t>
  </si>
  <si>
    <t>Тенектеплаза</t>
  </si>
  <si>
    <t>B01AD11</t>
  </si>
  <si>
    <t>M03BX01</t>
  </si>
  <si>
    <t>капсулы, 100 мг, 5 шт. - упаковки ячейковые контурные (4)  - пачки картонные</t>
  </si>
  <si>
    <t>таблетки, покрытые пленочной оболочкой, 500 мг, 5 шт. - блистеры (1)  - пачки картонные</t>
  </si>
  <si>
    <t>таблетки, покрытые пленочной оболочкой, 500 мг, 10 шт. - блистеры (1)  - пачки картонные</t>
  </si>
  <si>
    <t>4602424007663</t>
  </si>
  <si>
    <t>таблетки, покрытые пленочной оболочкой, 500 мг, 10 шт. - блистеры (6)  - пачки картонные</t>
  </si>
  <si>
    <t>таблетки, 5 мг, 10 шт. - контурная ячейковая упаковка (5)  - пачка картонная</t>
  </si>
  <si>
    <t xml:space="preserve">Вл.ЗАО "Фармацевтический завод ЭГИС", Венгрия (HU 10686506); Вып.к.Перв.Уп.Втор.Уп.Пр.ЗАО "Фармацевтический завод ЭГИС", Венгрия (HU 10686506); </t>
  </si>
  <si>
    <t>раствор для инфузий, 10 мг/мл, 100 мл - флаконы (1)  - пачки картонные</t>
  </si>
  <si>
    <t xml:space="preserve">Вл.Акционерное общество "Отисифарм" (АО "Отисифарм"), Россия (5047149534); Вып.к.Перв.Уп.Втор.Уп.Пр.Открытое акционерное общество "Фармстандарт-Лексредства" (ОАО "Фармстандарт-Лексредства"), Россия (4631002737); </t>
  </si>
  <si>
    <t>таблетки, покрытые пленочной оболочкой, 10 мг, 15 шт. - упаковки ячейковые контурные (2)  - пачки картонные</t>
  </si>
  <si>
    <t>таблетки, покрытые пленочной оболочкой, 5 мг, 10 шт. - упаковки ячейковые контурные (1)  - пачки картонные</t>
  </si>
  <si>
    <t>таблетки, покрытые пленочной оболочкой, 5 мг, 10 шт. - упаковки ячейковые контурные (2)  - пачки картонные</t>
  </si>
  <si>
    <t>таблетки, покрытые пленочной оболочкой, 10 мг, 10 шт. - упаковки ячейковые контурные (1)  - пачки картонные</t>
  </si>
  <si>
    <t>таблетки, 250 мг, 10 шт - упаковки ячейковые контурные (2)  - пачки картонные</t>
  </si>
  <si>
    <t xml:space="preserve">Вл.ООО "ВИАЛ", Россия (7722600360); Вып.к.Перв.Уп.Втор.Уп.Пр.Белорусско-голландское совместное предприятие общество с ограниченной ответственностью "Фармлэнд" (СП ООО "Фармлэнд"), Республика Беларусь (101431475); </t>
  </si>
  <si>
    <t>таблетки, покрытые пленочной оболочкой, 600 мг, 10 шт. - упаковки ячейковые контурные (1)  - пачки картонные</t>
  </si>
  <si>
    <t xml:space="preserve">Вл.Вып.к.Перв.Уп.Втор.Уп.Пр.Общество с ограниченной ответственностью "Альтфарм" (ООО "Альтфарм"), Россия (7727198081); </t>
  </si>
  <si>
    <t>таблетки с пролонгированным высвобождением, покрытые пленочной оболочкой, 50 мг, 15 шт. - упаковки ячейковые контурные (2)  - пачки картонные</t>
  </si>
  <si>
    <t>таблетки с пролонгированным высвобождением, покрытые пленочной оболочкой, 100 мг, 5 шт. - упаковки ячейковые контурные (6)  - пачки картонные</t>
  </si>
  <si>
    <t>таблетки, покрытые пленочной оболочкой, 500 мг, 7 шт. - блистеры (2)  - пачки картонные</t>
  </si>
  <si>
    <t>АЗИТРОМИЦИН АВЕКСИМА</t>
  </si>
  <si>
    <t>таблетки, покрытые пленочной оболочкой, 250 мг, 10 шт. - блистеры (1)  - пачки картонные</t>
  </si>
  <si>
    <t>4605903011731</t>
  </si>
  <si>
    <t>Винорелбин Келун-Казфарм</t>
  </si>
  <si>
    <t>ЛП-005282</t>
  </si>
  <si>
    <t>4870208030385</t>
  </si>
  <si>
    <t>4870208030392</t>
  </si>
  <si>
    <t>таблетки, 50 мг, 10 шт. - контурная ячейковая упаковка (6)  - пачка картонная</t>
  </si>
  <si>
    <t>таблетки, 100 мг, 10 шт. - контурная ячейковая упаковка (3)  - пачка картонная</t>
  </si>
  <si>
    <t>таблетки, 100 мг, 10 шт. - контурная ячейковая упаковка (6)  - пачка картонная</t>
  </si>
  <si>
    <t>4605903011748</t>
  </si>
  <si>
    <t>4605903011755</t>
  </si>
  <si>
    <t>4605903011762</t>
  </si>
  <si>
    <t>4605903011779</t>
  </si>
  <si>
    <t>4605903011786</t>
  </si>
  <si>
    <t>4605903011793</t>
  </si>
  <si>
    <t>4605903011809</t>
  </si>
  <si>
    <t>4605903011816</t>
  </si>
  <si>
    <t>4605903011823</t>
  </si>
  <si>
    <t>гель интрацервикальный, 0.5 мг, 3 г - шприц (1)  / в комплекте с катетером стерильным / - пачка картонная</t>
  </si>
  <si>
    <t>таблетки, покрытые пленочной оболочкой, 250 мг, 30 шт. - флаконы (1)  - пачки картонные</t>
  </si>
  <si>
    <t>капли назальные, 0.05%, 20 мл - тюбик-капельницы (1)  - пачки картонные</t>
  </si>
  <si>
    <t>4603988016542</t>
  </si>
  <si>
    <t>капли назальные, 0.05%, 15 мл - тюбик-капельницы (1)  - пачки картонные</t>
  </si>
  <si>
    <t>4603988016535</t>
  </si>
  <si>
    <t xml:space="preserve">Вл.Вып.к.Перв.Уп.Втор.Уп.Пр.Акционерное общество "Усолье-Сибирский химико-фармацевтический завод" (АО "Усолье-Сибирский химфармзавод"), Россия (3819012188); </t>
  </si>
  <si>
    <t xml:space="preserve">Вл.АстраЗенека АБ, Швеция (SE556011748201); Вып.к.Перв.Уп.Втор.Уп.Пр.Общество с ограниченной ответственностью "АстраЗенека Индастриз" (ООО "АстраЗенека Индастриз"), Россия (4029043692); </t>
  </si>
  <si>
    <t xml:space="preserve">Вл.ООО "Джонсон &amp;amp; Джонсон", Россия (7725216105); Пр.Экселла ГмбХ и Ко. КГ, Германия (221/158/06304); Перв.Уп.Втор.Уп.Патеон Франс, Франция (FR0040763454200010); Вып.к.Актелион Фармасьютикалз Лтд., Швейцария (CHE-116.282.448 MWST); </t>
  </si>
  <si>
    <t>Гразопревир+Элбасвир</t>
  </si>
  <si>
    <t xml:space="preserve">Вл.Тева Фармацевтические Предприятия Лтд, Израиль (557410149); Вып.к.Перв.Уп.Втор.Уп.Пр.Меркле ГмбХ, Германия (239707564); </t>
  </si>
  <si>
    <t>4602824024123</t>
  </si>
  <si>
    <t>таблетки, 100 мг, 10 шт. - упаковки ячейковые контурные (6)  - пачки картонные</t>
  </si>
  <si>
    <t>раствор для подкожного введения, 45 мг/0.5 мл, 0.5 мл - шприцы (1)  - пачки картонные</t>
  </si>
  <si>
    <t>Милурит®</t>
  </si>
  <si>
    <t>таблетки, покрытые пленочной оболочкой, 0.4 мг, 14 шт. - упаковки ячейковые контурные (1)  - пачки картонные</t>
  </si>
  <si>
    <t>таблетки, покрытые пленочной оболочкой, 0.2 мг, 14 шт. - упаковки ячейковые контурные (2)  - пачки картонные</t>
  </si>
  <si>
    <t>таблетки, покрытые пленочной оболочкой, 0.2 мг, 14 шт. - упаковки ячейковые контурные (1)  - пачки картонные</t>
  </si>
  <si>
    <t>таблетки, покрытые пленочной оболочкой, 30 мг, 28 шт. - банки (1)  - пачки картонные</t>
  </si>
  <si>
    <t>таблетки, покрытые пленочной оболочкой, 30 мг, 14 шт. - банки (1)  - пачки картонные</t>
  </si>
  <si>
    <t>Ксилокт®-СОЛОфарм</t>
  </si>
  <si>
    <t>спрей назальный дозированный, 35 мкг/доза, 15 мл - флакон (1)  - пачка картонная</t>
  </si>
  <si>
    <t>4670028229781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</si>
  <si>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</si>
  <si>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раствор для местного и наружного применения, 3%, 25 мл - тюбик-капельницы (1)  - пачки картонные</t>
  </si>
  <si>
    <t>Метопролол-ВЕРТЕКС</t>
  </si>
  <si>
    <t>таблетки с пролонгированным высвобождением, покрытые пленочной оболочкой, 25 мг, 15 шт. - упаковки ячейковые контурные (2)  - пачки картонные</t>
  </si>
  <si>
    <t>4670033321548</t>
  </si>
  <si>
    <t xml:space="preserve">Вл.Вып.к.Акционерное Общество "ГЕНЕРИУМ" (АО "ГЕНЕРИУМ"), Россия (3321027747); Перв.Уп.Втор.Уп.Пр.Открытое акционерное общество "Фармстандарт-Уфимский витаминный завод" (ОАО "Фармстандарт-УфаВИТА"), Россия (0274036993); </t>
  </si>
  <si>
    <t>4607131045168</t>
  </si>
  <si>
    <t>4030096122979</t>
  </si>
  <si>
    <t>раствор для внутривенного и внутримышечного введения, 30 мг/мл, 1 мл - ампулы (5)  - пачки картонные</t>
  </si>
  <si>
    <t>таблетки, покрытые пленочной оболочкой, 10 мг, 15 шт. - блистеры (6)  - пачки картонные</t>
  </si>
  <si>
    <t xml:space="preserve">Вл.Акционерное общество "АВВА РУС" (АО "АВВА РУС"), Россия (4347024686); Вып.к.Перв.Уп.Втор.Уп.Пр.Акционерное общество "АВВА РУС" (АО "АВВА РУС"), Россия; </t>
  </si>
  <si>
    <t>4601969009071</t>
  </si>
  <si>
    <t>Бисопролол-ВЕРТЕКС</t>
  </si>
  <si>
    <t>4670033321777</t>
  </si>
  <si>
    <t>ЛП-006226</t>
  </si>
  <si>
    <t>4601669014726</t>
  </si>
  <si>
    <t xml:space="preserve">Вл.Вып.к.ШТАДА Арцнаймиттель АГ, Германия (DE112589604); Перв.Уп.Втор.Уп.Пр.Урсафарм Арцнаймиттель ГмбХ, Германия (DE 200 408 804); </t>
  </si>
  <si>
    <t>4011548030769</t>
  </si>
  <si>
    <t xml:space="preserve">Вл.ШТАДА Арцнаймиттель АГ, Германия (DE112589604); Перв.Уп.Втор.Уп.Пр.Хемомонт Д.О.О., Черногория (02204185); Вып.к.Хемофарм А.Д., Сербия (102037788); </t>
  </si>
  <si>
    <t>4011548030691</t>
  </si>
  <si>
    <t>4011548030745</t>
  </si>
  <si>
    <t>раствор для инфузий, 5%, 200 мл - бутылка (1)  - пачка картонная</t>
  </si>
  <si>
    <t>капсулы, 2 мг, 10 шт. - контурная ячейковая упаковка (1)  - пачка картонная</t>
  </si>
  <si>
    <t>Фавипиравир</t>
  </si>
  <si>
    <t>J05AX27</t>
  </si>
  <si>
    <t>таблетки, покрытые пленочной оболочкой, 250 мг, 5 шт. - блистеры (1)  - пачки картонные</t>
  </si>
  <si>
    <t>раствор для наружного применения [спиртовой], 0.5%, 100 мл - флакон-капельницы (1)  - пачки картонные</t>
  </si>
  <si>
    <t>раствор для наружного применения [спиртовой], 0.5%, 100 мл - флакон-капельницы (30)  - коробки картонные (для стационаров)</t>
  </si>
  <si>
    <t>таблетки, покрытые пленочной оболочкой, 60 мг, 28 шт. - банки (1)  - пачки картонные</t>
  </si>
  <si>
    <t>4670033322095</t>
  </si>
  <si>
    <t>4670033322101</t>
  </si>
  <si>
    <t>таблетки, покрытые пленочной оболочкой, 0.2 мг, 10 шт. - упаковки ячейковые контурные (3)  - пачки картонные</t>
  </si>
  <si>
    <t>ДОРЗОЛАМИД-ОПТИК</t>
  </si>
  <si>
    <t>4603671003736</t>
  </si>
  <si>
    <t>раствор для внутривенного и внутримышечного введения, 100 мг/мл, 2 мл - ампулы (10)  / в комплекте с ножом ампульным или скарификатором, если необходим для ампул данного типа / - пачки картонные</t>
  </si>
  <si>
    <t>таблетки, 10 мг, 15 шт. - упаковки ячейковые контурные (6)  - пачки картонные</t>
  </si>
  <si>
    <t>раствор для внутривенного и внутримышечного введения, 100 мг/мл, 10 мл - ампулы (5)  - упаковки ячейковые контурные (1) - пачки картонные</t>
  </si>
  <si>
    <t>Вилантерол+Умеклидиния бромид+Флутиказона фуроат</t>
  </si>
  <si>
    <t>R03AL08</t>
  </si>
  <si>
    <t>4607008133691</t>
  </si>
  <si>
    <t>Пролголимаб</t>
  </si>
  <si>
    <t>Нусинерсен</t>
  </si>
  <si>
    <t>раствор для интратекального введения, 2.4 мг/мл, 5 мл - флаконы (1)  - пачки картонные</t>
  </si>
  <si>
    <t>M09AX07</t>
  </si>
  <si>
    <t>таблетки, 300 мг, 10 шт. - блистеры (10)  - пачки картонные</t>
  </si>
  <si>
    <t>ЛП-№(000082)-(РГ-RU)</t>
  </si>
  <si>
    <t>J05AX19</t>
  </si>
  <si>
    <t>Ортофен ретард</t>
  </si>
  <si>
    <t>таблетки с пролонгированным высвобождением, покрытые пленочной оболочкой, 100 мг, 10 шт. - контурная ячейковая упаковка (4)  - пачка картонная</t>
  </si>
  <si>
    <t>4604060019543</t>
  </si>
  <si>
    <t xml:space="preserve">Вл.Публичное акционерное общество "Фармсинтез" (ПАО "Фармсинтез"), Россия (7801075160); Вып.к.Перв.Уп.Втор.Уп.Пр.Государственное научное учреждение "Институт биоорганической химии Национальной академии наук Беларуси", Республика Беларусь (100185129); </t>
  </si>
  <si>
    <t>4810433000388</t>
  </si>
  <si>
    <t>4810433000425</t>
  </si>
  <si>
    <t>4810433000401</t>
  </si>
  <si>
    <t>4810433000418</t>
  </si>
  <si>
    <t>4810433000395</t>
  </si>
  <si>
    <t>таблетки, 300 мг, 30 шт. - флаконы (1)  - пачки картонные</t>
  </si>
  <si>
    <t>ЛП-006470</t>
  </si>
  <si>
    <t>таблетки, покрытые пленочной оболочкой, 60 мг, 14 шт. - банки (1)  - пачки картонные</t>
  </si>
  <si>
    <t>таблетки, покрытые пленочной оболочкой, 90 мг, 28 шт. - банки (1)  - пачки картонные</t>
  </si>
  <si>
    <t>таблетки, покрытые пленочной оболочкой, 90 мг, 14 шт. - банки (1)  - пачки картонные</t>
  </si>
  <si>
    <t>Диклофенак Реневал</t>
  </si>
  <si>
    <t>таблетки, покрытые пленочной оболочкой, 10 мг, 30 шт. - банки (1)  - пачки картонные</t>
  </si>
  <si>
    <t>таблетки, покрытые пленочной оболочкой, 5 мг, 30 шт. - банки (1)  - пачки картонные</t>
  </si>
  <si>
    <t>таблетки, покрытые пленочной оболочкой, 90 мг, 14 шт. - упаковки ячейковые контурные (1)  - пачки картонные</t>
  </si>
  <si>
    <t>раствор для наружного применения [спиртовой], 0.5%, 100 мл - флакон-капельницы (96)  - коробки картонные (для стационаров)</t>
  </si>
  <si>
    <t>раствор для наружного применения [спиртовой], 0.5%, 20 л - канистры (1)  - для стационаров</t>
  </si>
  <si>
    <t>раствор для наружного применения [спиртовой], 0.5%, 10 л - канистры (1)  - для стационаров</t>
  </si>
  <si>
    <t>раствор для наружного применения [спиртовой], 0.5%, 5 л - канистры (1)  - для стационаров</t>
  </si>
  <si>
    <t>раствор для наружного применения [спиртовой], 0.5%, 3 л - канистры (1)  - для стационаров</t>
  </si>
  <si>
    <t>раствор для наружного применения [спиртовой], 0.5%, 1 л - канистры (1)  - для стационаров</t>
  </si>
  <si>
    <t>раствор для наружного применения [спиртовой], 0.5%, 1 л - бутылки (1)  - для стационаров</t>
  </si>
  <si>
    <t>порошок для ингаляций дозированный, 22 мкг+55 мкг+184 мкг/доза, 30 доз - ингаляторы с двумя стрипами (1)  - пачки картонные</t>
  </si>
  <si>
    <t xml:space="preserve">Вл.АО "ГлаксоСмитКляйн Трейдинг", Россия (7703129836); Вып.к.Перв.Уп.Втор.Уп.Пр.Глаксо Оперэйшенс Великобритания Лимитед, Соединенное Королевство (239820839); </t>
  </si>
  <si>
    <t>4607008133813</t>
  </si>
  <si>
    <t>порошок для ингаляций дозированный, 22 мкг+55 мкг+184 мкг/доза, 14 доз - ингаляторы с двумя стрипами (1)  - пачки картонные</t>
  </si>
  <si>
    <t>4607008133820</t>
  </si>
  <si>
    <t>Фиасп®</t>
  </si>
  <si>
    <t>ЛП-№(000153)-(РГ-RU)</t>
  </si>
  <si>
    <t>4605095011960</t>
  </si>
  <si>
    <t>Цинакальцет ПСК</t>
  </si>
  <si>
    <t>Моксонидин Реневал</t>
  </si>
  <si>
    <t>таблетки, покрытые пленочной оболочкой, 0.2 мг, 15 шт. - упаковки ячейковые контурные (2)  - пачки картонные</t>
  </si>
  <si>
    <t>СОПИКСИЛ</t>
  </si>
  <si>
    <t>ЛП-006902</t>
  </si>
  <si>
    <t>4605422033610</t>
  </si>
  <si>
    <t>спрей назальный дозированный, 35 мкг/доза 180 доз, 15 мл - флаконы (1)  - пачки картонные</t>
  </si>
  <si>
    <t>ЛП-006889</t>
  </si>
  <si>
    <t>4605422033634</t>
  </si>
  <si>
    <t>раствор для внутривенного и внутримышечного введения, 50 мг/мл, 2 мл - ампулы (10)  / в комплекте с ножом ампульным или скарификатором, если необходим для ампул данного типа / - пачки картонные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</si>
  <si>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</si>
  <si>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КЕТОПРОФЕН</t>
  </si>
  <si>
    <t>4670012610854</t>
  </si>
  <si>
    <t>таблетки, покрытые пленочной оболочкой, 250 мг, 10 шт. - блистеры (3)  - пачки картонные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</si>
  <si>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</si>
  <si>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раствор для наружного применения [спиртовой], 0.5%, 100 мл - флаконы (30)  - коробки картонные (для стационаров)</t>
  </si>
  <si>
    <t>4605903011953</t>
  </si>
  <si>
    <t>раствор для наружного применения [спиртовой], 0.5%, 100 мл - флаконы (1)  - пачки картонные</t>
  </si>
  <si>
    <t>4605903011915</t>
  </si>
  <si>
    <t>таблетки кишечнорастворимые, покрытые пленочной оболочкой, 400 мг, 20 шт. - банка (1)  - пачка картонная</t>
  </si>
  <si>
    <t xml:space="preserve">Вл.ОАО "Фармстандарт-Томскхимфарм", Россия (7019005904); Вып.к.Перв.Уп.Втор.Уп.Пр.Открытое акционерное общество "Фармстандарт-Лексредства" (ОАО "Фармстандарт-Лексредства"), Россия (4631002737); </t>
  </si>
  <si>
    <t>таблетки, покрытые пленочной оболочкой, 5 мг, 90 шт. - банки (1)  - пачки картонные</t>
  </si>
  <si>
    <t>таблетки, покрытые пленочной оболочкой, 10 мг, 90 шт. - банки (1)  - пачки картонные</t>
  </si>
  <si>
    <t>4602824025878</t>
  </si>
  <si>
    <t>Пирацетам-ЭСКОМ</t>
  </si>
  <si>
    <t>ЭТАМЗИЛАТ</t>
  </si>
  <si>
    <t>ЛП-007121</t>
  </si>
  <si>
    <t>4670008165788</t>
  </si>
  <si>
    <t xml:space="preserve">Вл.ШТАДА Арцнаймиттель АГ, Германия (DE112589604); Вып.к.Перв.Уп.Втор.Уп.Пр.Хемомонт Д.О.О., Черногория (02204185); </t>
  </si>
  <si>
    <t>таблетки, покрытые пленочной оболочкой, 10 мг, 60 шт. - банки (1)  - пачки картонные</t>
  </si>
  <si>
    <t>ЛП-007382</t>
  </si>
  <si>
    <t>4603933007496</t>
  </si>
  <si>
    <t>4603933002668</t>
  </si>
  <si>
    <t>Лизиноприл Реневал</t>
  </si>
  <si>
    <t>таблетки, 2.5 мг, 15 шт. - упаковки ячейковые контурные (6)  - пачки картонные</t>
  </si>
  <si>
    <t>таблетки, 2.5 мг, 15 шт. - упаковки ячейковые контурные (4)  - пачки картонные</t>
  </si>
  <si>
    <t>таблетки, 2.5 мг, 15 шт. - упаковки ячейковые контурные (2)  - пачки картонные</t>
  </si>
  <si>
    <t>таблетки, 5 мг, 15 шт. - упаковки ячейковые контурные (6)  - пачки картонные</t>
  </si>
  <si>
    <t>таблетки, 5 мг, 15 шт. - упаковки ячейковые контурные (4)  - пачки картонные</t>
  </si>
  <si>
    <t>таблетки, 20 мг, 14 шт. - упаковки ячейковые контурные (1)  - пачки картонные</t>
  </si>
  <si>
    <t>таблетки, 2.5 мг, 10 шт. - упаковки ячейковые контурные (9)  - пачки картонные</t>
  </si>
  <si>
    <t>4602676009132</t>
  </si>
  <si>
    <t>4602676009118</t>
  </si>
  <si>
    <t>ГЕПРЕДА®</t>
  </si>
  <si>
    <t>4602509030210</t>
  </si>
  <si>
    <t>4602509030128</t>
  </si>
  <si>
    <t>ЦИКЛОСЕРИН АВЕКСИМА</t>
  </si>
  <si>
    <t>Тизин® Классик</t>
  </si>
  <si>
    <t>4602779007141</t>
  </si>
  <si>
    <t>таблетки кишечнорастворимые с пролонгированным высвобождением, покрытые пленочной оболочкой, 100 мг, 10 шт. - упаковки ячейковые контурные (2)  - пачки картонные</t>
  </si>
  <si>
    <t>4660153651830</t>
  </si>
  <si>
    <t>спрей назальный дозированный [для детей], 35 мкг/доза, 20 мл - флакон (1)  - пачка картонная</t>
  </si>
  <si>
    <t>раствор для внутривенного и внутримышечного введения, 100 мг/мл, 2 мл - ампулы (10)  - пачки картонные</t>
  </si>
  <si>
    <t>Вальдоксан®</t>
  </si>
  <si>
    <t>ЛП-№(000528)-(РГ-RU)</t>
  </si>
  <si>
    <t>4607159864635</t>
  </si>
  <si>
    <t>таблетки, покрытые пленочной оболочкой, 500 мг, 5 шт. - блистеры (2)  - пачки картонные</t>
  </si>
  <si>
    <t>драже, 50 мг, 200 шт. - банки</t>
  </si>
  <si>
    <t>ЛП-№(000589)-(РГ-RU)</t>
  </si>
  <si>
    <t>4603182007810</t>
  </si>
  <si>
    <t>L01EX02</t>
  </si>
  <si>
    <t>АВИФАВИР ФОРТЕ</t>
  </si>
  <si>
    <t>4630030160779</t>
  </si>
  <si>
    <t>4630030160793</t>
  </si>
  <si>
    <t>раствор для внутривенного и внутримышечного введения, 100 мг/мл, 2 мл - ампула (10)  - пачка картонная</t>
  </si>
  <si>
    <t>раствор для внутривенного и внутримышечного введения, 30 мг/мл, 1 мл - ампула (10)  - пачка картонная</t>
  </si>
  <si>
    <t>порошок для приготовления раствора для внутривенного и внутримышечного введения, 1 г, 1 шт. - флакон (1)  - пачка картонная</t>
  </si>
  <si>
    <t xml:space="preserve">Вл.Вып.к.Перв.Уп.Втор.Уп.Пр.Общество с ограниченной ответственностью Научно-производственное объединение "ФармВИЛАР" (ООО НПО "ФармВИЛАР"), Россия (4011018222); </t>
  </si>
  <si>
    <t>таблетки, покрытые пленочной оболочкой, 10 мг, 20 шт. - упаковки ячейковые контурные (5)  - пачки картонные</t>
  </si>
  <si>
    <t>таблетки, покрытые пленочной оболочкой, 5 мг, 20 шт. - упаковки ячейковые контурные (5)  - пачки картонные</t>
  </si>
  <si>
    <t>ЛП-№(001167)-(РГ-RU)</t>
  </si>
  <si>
    <t>4601969010367</t>
  </si>
  <si>
    <t>ОКСИТОЦИН</t>
  </si>
  <si>
    <t>раствор для инъекций, 5 МЕ/мл, 1 мл - ампулы (5)  - пачки картонные</t>
  </si>
  <si>
    <t xml:space="preserve">Вл.Общество с ограниченной ответственностью "ПФКО-1", Россия (5404070404); 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</si>
  <si>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спрей назальный, 0.1%, 15 мл - флаконы (1)  / в комплекте с актуатором с защитным колпачком / - пачки картонные</t>
  </si>
  <si>
    <t>ЛП-№(000807)-(РГ-RU)</t>
  </si>
  <si>
    <t>4601669016324</t>
  </si>
  <si>
    <t>таблетки с пролонгированным высвобождением, покрытые пленочной оболочкой, 100 мг, 10 шт. - упаковки ячейковые контурные (4)  - пачки картонные</t>
  </si>
  <si>
    <t>таблетки с пролонгированным высвобождением, покрытые пленочной оболочкой, 100 мг, 10 шт. - упаковки ячейковые контурные (5)  - пачки картонные</t>
  </si>
  <si>
    <t>таблетки с пролонгированным высвобождением, покрытые пленочной оболочкой, 100 мг, 10 шт. - упаковки ячейковые контурные (3)  - пачки картонные</t>
  </si>
  <si>
    <t>Левофлоксацин Реневал</t>
  </si>
  <si>
    <t>ЛП-№(001508)-(РГ-RU)</t>
  </si>
  <si>
    <t>4603988031255</t>
  </si>
  <si>
    <t>4603988031286</t>
  </si>
  <si>
    <t>4603988031279</t>
  </si>
  <si>
    <t>Гадовист®</t>
  </si>
  <si>
    <t xml:space="preserve">Вл.ООО "ВИАЛ", Россия (7722600360); 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</si>
  <si>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ПРОТЕХОЛИН®</t>
  </si>
  <si>
    <t>ЛП-№(001232)-(РГ-RU)</t>
  </si>
  <si>
    <t>Рамиприл</t>
  </si>
  <si>
    <t>ЛП-№(001630)-(РГ-RU)</t>
  </si>
  <si>
    <t>4602824027964</t>
  </si>
  <si>
    <t>раствор для инъекций, 2.5 мг/мл, 200 мл - бутылки (6)  - ящики картонные (для стационаров)</t>
  </si>
  <si>
    <t>4602824027940</t>
  </si>
  <si>
    <t>4602824027971</t>
  </si>
  <si>
    <t>раствор для инъекций, 5 мг/мл, 200 мл - бутылки (6)  - ящики картонные (для стационаров)</t>
  </si>
  <si>
    <t>4602824027957</t>
  </si>
  <si>
    <t>ЛП-№(001590)-(РГ-RU)</t>
  </si>
  <si>
    <t>ЛП-№(001887)-(РГ-RU)</t>
  </si>
  <si>
    <t>4603988036229</t>
  </si>
  <si>
    <t>4603988036212</t>
  </si>
  <si>
    <t>4603988036205</t>
  </si>
  <si>
    <t>Перекись водорода Реневал</t>
  </si>
  <si>
    <t>ЛП-№(001960)-(РГ-RU)</t>
  </si>
  <si>
    <t>4660153655906</t>
  </si>
  <si>
    <t>таблетки, 500 мг, 10 шт. - упаковки ячейковые контурные</t>
  </si>
  <si>
    <t>таблетки кишечнорастворимые, покрытые пленочной оболочкой, 100 мг, 10 шт. - контурная ячейковая  упаковка (3)  - пачки картонные</t>
  </si>
  <si>
    <t>ЛП-№(002036)-(РГ-RU)</t>
  </si>
  <si>
    <t>4601669017284</t>
  </si>
  <si>
    <t>Кватран® ксило</t>
  </si>
  <si>
    <t>таблетки с пролонгированным высвобождением, покрытые пленочной оболочкой, 100 мг, 10 шт. - контурная ячейковая упаковка (2)  - пачка картонная</t>
  </si>
  <si>
    <t>4604060012087</t>
  </si>
  <si>
    <t>Гриппферон®</t>
  </si>
  <si>
    <t>раствор для внутривенного и внутримышечного введения, 10 мг/мл, 1 мл - ампулы (3)  - упаковки ячейковые контурные (1) - пачки картонные</t>
  </si>
  <si>
    <t>раствор для внутривенного и внутримышечного введения, 10 мг/мл, 1 мл - ампулы (5)  - упаковки ячейковые контурные (1) - пачки картонные</t>
  </si>
  <si>
    <t>ЛП-№(002460)-(РГ-RU)</t>
  </si>
  <si>
    <t>4630179307998</t>
  </si>
  <si>
    <t>4630179308247</t>
  </si>
  <si>
    <t>порошок для ингаляций дозированный, 22 мкг+55 мкг+92 мкг/доза, 30 доз - ингаляторы с двумя стрипами (1)  - пачки картонные</t>
  </si>
  <si>
    <t>ЛП-№(002411)-(РГ-RU)</t>
  </si>
  <si>
    <t>ЛП-№(002474)-(РГ-RU)</t>
  </si>
  <si>
    <t>4630179307561</t>
  </si>
  <si>
    <t>таблетки с пролонгированным высвобождением, покрытые пленочной оболочкой, 1.5 мг, 15 шт. - упаковки ячейковые контурные (6)  - пачки картонные</t>
  </si>
  <si>
    <t>таблетки с пролонгированным высвобождением, покрытые пленочной оболочкой, 1.5 мг, 15 шт. - упаковки ячейковые контурные (4)  - пачки картонные</t>
  </si>
  <si>
    <t>таблетки с пролонгированным высвобождением, покрытые пленочной оболочкой, 1.5 мг, 10 шт. - упаковки ячейковые контурные (9)  - пачки картонные</t>
  </si>
  <si>
    <t>ЛП-№(002464)-(РГ-RU)</t>
  </si>
  <si>
    <t>4630179307530</t>
  </si>
  <si>
    <t xml:space="preserve">Вл.Вып.к.ШТАДА Арцнаймиттель АГ, Германия (DE112589604); Перв.Уп.Втор.Уп.Пр.Фамар Хелс Кейр Сервисез Мадрид С.А.У., Испания (ESA86227261); </t>
  </si>
  <si>
    <t>ЛП-№(002591)-(РГ-RU)</t>
  </si>
  <si>
    <t>4603988041667</t>
  </si>
  <si>
    <t>4603988041636</t>
  </si>
  <si>
    <t>4603988041674</t>
  </si>
  <si>
    <t>4603988041643</t>
  </si>
  <si>
    <t>4603988041728</t>
  </si>
  <si>
    <t>4603988041698</t>
  </si>
  <si>
    <t>4603988041735</t>
  </si>
  <si>
    <t>4603988041704</t>
  </si>
  <si>
    <t>таблетки, 250 мг, 10 шт. - блистер (10)  - пачка картонная</t>
  </si>
  <si>
    <t>ЛП-№(001884)-(РГ-RU)</t>
  </si>
  <si>
    <t>4603988035680</t>
  </si>
  <si>
    <t>4603988035598</t>
  </si>
  <si>
    <t>4603988035581</t>
  </si>
  <si>
    <t>4603988035789</t>
  </si>
  <si>
    <t>4603988035772</t>
  </si>
  <si>
    <t>4603988035574</t>
  </si>
  <si>
    <t>4603988035734</t>
  </si>
  <si>
    <t>4603988035765</t>
  </si>
  <si>
    <t>4603988035673</t>
  </si>
  <si>
    <t>4603988035611</t>
  </si>
  <si>
    <t>4603988035833</t>
  </si>
  <si>
    <t>4603988035536</t>
  </si>
  <si>
    <t>4603988035703</t>
  </si>
  <si>
    <t>4603988035628</t>
  </si>
  <si>
    <t>4603988035604</t>
  </si>
  <si>
    <t>4603988035567</t>
  </si>
  <si>
    <t>4603988035710</t>
  </si>
  <si>
    <t>4603988035840</t>
  </si>
  <si>
    <t>4603988035802</t>
  </si>
  <si>
    <t>4603988035642</t>
  </si>
  <si>
    <t>4603988035871</t>
  </si>
  <si>
    <t>4603988035864</t>
  </si>
  <si>
    <t>4603988035659</t>
  </si>
  <si>
    <t>4603988035826</t>
  </si>
  <si>
    <t>Беталок® ЗОК</t>
  </si>
  <si>
    <t>таблетки с пролонгированным высвобождением, покрытые оболочкой, 25 мг, 14 шт. - блистер (1)  - пачка картонная</t>
  </si>
  <si>
    <t>ЛП-№(002842)-(РГ-RU)</t>
  </si>
  <si>
    <t>Микразим®</t>
  </si>
  <si>
    <t>Снуп®</t>
  </si>
  <si>
    <t>ЛП-№(002752)-(РГ-RU)</t>
  </si>
  <si>
    <t>таблетки, покрытые пленочной оболочкой, 1000 мг, 10 шт. - блистеры (3)  - пачки картонные</t>
  </si>
  <si>
    <t>Ибупрофен Реневал</t>
  </si>
  <si>
    <t>ЛП-№(002454)-(РГ-RU)</t>
  </si>
  <si>
    <t>4603988039749</t>
  </si>
  <si>
    <t>4603988039725</t>
  </si>
  <si>
    <t xml:space="preserve">Вл.Общество с ограниченной ответственностью "ДжейТНЛ" (ООО "ДжейТНЛ"), Россия (7731190470); Вып.к.Перв.Уп.Втор.Уп.Пр.Дельфарм Орлеан, Франция (FR10 878 027 671); </t>
  </si>
  <si>
    <t>3574661767116</t>
  </si>
  <si>
    <t>Флексид®</t>
  </si>
  <si>
    <t>Омепразол Реневал</t>
  </si>
  <si>
    <t>ЛП-№(001814)-(РГ-RU)</t>
  </si>
  <si>
    <t>4603988034690</t>
  </si>
  <si>
    <t>4603988034881</t>
  </si>
  <si>
    <t>4603988034805</t>
  </si>
  <si>
    <t>4603988034683</t>
  </si>
  <si>
    <t>4603988034713</t>
  </si>
  <si>
    <t>4602206001919</t>
  </si>
  <si>
    <t>ЛП-№(001085)-(РГ-RU)</t>
  </si>
  <si>
    <t>4603988026725</t>
  </si>
  <si>
    <t>4603988026718</t>
  </si>
  <si>
    <t>4603988026688</t>
  </si>
  <si>
    <t>Примовист®</t>
  </si>
  <si>
    <t>Преднизолон буфус®</t>
  </si>
  <si>
    <t>таблетки с пролонгированным высвобождением, покрытые оболочкой, 100 мг, 15 шт. - блистер (2)  - пачка картонная</t>
  </si>
  <si>
    <t>4670012610946</t>
  </si>
  <si>
    <t>таблетки с пролонгированным высвобождением, покрытые оболочкой, 50 мг, 15 шт. - блистер (2)  - пачка картонная</t>
  </si>
  <si>
    <t>4670012610939</t>
  </si>
  <si>
    <t>раствор для наружного применения [спиртовой], 0.5%, 100 мл - флаконы (60)  - коробки картонные (для стационаров)</t>
  </si>
  <si>
    <t>4605903011946</t>
  </si>
  <si>
    <t>раствор для наружного применения [спиртовой], 0.5%, 100 мл - флаконы (96)  - коробки картонные (для стационаров)</t>
  </si>
  <si>
    <t>4605903011939</t>
  </si>
  <si>
    <t>раствор для наружного применения [спиртовой], 0.5%, 100 мл - флакон-капельницы (60)  - коробки картонные (для стационаров)</t>
  </si>
  <si>
    <t>Мисуфер</t>
  </si>
  <si>
    <t>ЛП-№(003317)-(РГ-RU)</t>
  </si>
  <si>
    <t>4603988046327</t>
  </si>
  <si>
    <t>4603988046358</t>
  </si>
  <si>
    <t>капсулы, 100 мг, 5 шт. - упаковки ячейковые контурные (2)  - пачки картонные</t>
  </si>
  <si>
    <t>4603988046303</t>
  </si>
  <si>
    <t>4603988046334</t>
  </si>
  <si>
    <t>4603988046310</t>
  </si>
  <si>
    <t>таблетки, 500 мг, 10 шт. - контурная ячейковая  упаковка (3)  - пачки картонные</t>
  </si>
  <si>
    <t>4601669002570</t>
  </si>
  <si>
    <t>4630015113813</t>
  </si>
  <si>
    <t>ЛП-№(003628)-(РГ-RU)</t>
  </si>
  <si>
    <t>ЛП-№(003551)-(РГ-RU)</t>
  </si>
  <si>
    <t>4603988048611</t>
  </si>
  <si>
    <t>4603988048628</t>
  </si>
  <si>
    <t>САЛИЦИЛОВАЯ КИСЛОТА</t>
  </si>
  <si>
    <t>7622436107448</t>
  </si>
  <si>
    <t>ФОРТЕКА®</t>
  </si>
  <si>
    <t>4603276013543</t>
  </si>
  <si>
    <t>4603276013536</t>
  </si>
  <si>
    <t>спрей назальный дозированный, 45 мкг/доза, 15 мл (150 доз) - флаконы с распылительной системой (1)  - пачки картонные</t>
  </si>
  <si>
    <t>4011548045428</t>
  </si>
  <si>
    <t>суспензия для приема внутрь для детей без ароматизатора, 20 мг/мл, 100 г - флаконы (1)  / в комплекте с мерным шприцем / - пачки картонные</t>
  </si>
  <si>
    <t>4601669014719</t>
  </si>
  <si>
    <t>ЛП-№(001381)-(РГ-RU)</t>
  </si>
  <si>
    <t>4670008164958</t>
  </si>
  <si>
    <t>ЛП-006494</t>
  </si>
  <si>
    <t>таблетки, покрытые пленочной оболочкой, 500 мг, 10 шт. - блистеры (3)  - пачки картонные</t>
  </si>
  <si>
    <t>ЛП-№(004535)-(РГ-RU)</t>
  </si>
  <si>
    <t>суспензия для приема внутрь для детей [с ароматом клубники], 20 мг/мл, 100 г - флаконы (1)  / в комплекте с мерным шприцем / - пачки картонные</t>
  </si>
  <si>
    <t xml:space="preserve">Вл.Сандоз д.д., Словения (SI76665623); Пр.ООО "Новартис Фармасьютикал Мэньюфекчуринг", Словения (SI 98914227); Вып.к.Перв.Уп.Втор.Уп.Лек д.д., Словения (SI87916452); </t>
  </si>
  <si>
    <t>Рамиприл Реневал</t>
  </si>
  <si>
    <t>ЛП-№(004097)-(РГ-RU)</t>
  </si>
  <si>
    <t>4603988050317</t>
  </si>
  <si>
    <t>4603988050355</t>
  </si>
  <si>
    <t>4603988050560</t>
  </si>
  <si>
    <t>4603988050607</t>
  </si>
  <si>
    <t>ЛП-№(004315)-(РГ-RU)</t>
  </si>
  <si>
    <t>ЛП-№(003979)-(РГ-RU)</t>
  </si>
  <si>
    <t>4680020189044</t>
  </si>
  <si>
    <t>ЛП-№(004734)-(РГ-RU)</t>
  </si>
  <si>
    <t>4605095012707</t>
  </si>
  <si>
    <t>Ксилен®</t>
  </si>
  <si>
    <t>4603988053677</t>
  </si>
  <si>
    <t>4603988053592</t>
  </si>
  <si>
    <t>4603988053523</t>
  </si>
  <si>
    <t>4603988053585</t>
  </si>
  <si>
    <t>4603988053530</t>
  </si>
  <si>
    <t>ЛП-№(004557)-(РГ-RU)</t>
  </si>
  <si>
    <t>4603988054346</t>
  </si>
  <si>
    <t>4603988054339</t>
  </si>
  <si>
    <t>4603988054285</t>
  </si>
  <si>
    <t>4603988054322</t>
  </si>
  <si>
    <t>4603988054278</t>
  </si>
  <si>
    <t>4603988054308</t>
  </si>
  <si>
    <t>4603988054391</t>
  </si>
  <si>
    <t>раствор для местного и наружного применения, 3%, 50 мл - флакон-капельницы (1)  - пачки картонные</t>
  </si>
  <si>
    <t>4603988054360</t>
  </si>
  <si>
    <t>4603988054377</t>
  </si>
  <si>
    <t>ЛП-№(004193)-(РГ-RU)</t>
  </si>
  <si>
    <t>4602521016797</t>
  </si>
  <si>
    <t>4602521016834</t>
  </si>
  <si>
    <t>4630015113998</t>
  </si>
  <si>
    <t>раствор для внутривенного введения, 0.25 ммоль/мл, 10 мл - шприцы (1)  - пачка картонная</t>
  </si>
  <si>
    <t>ЛП-№(003365)-(РГ-RU)</t>
  </si>
  <si>
    <t>раствор для внутривенного и внутримышечного введения, 100 мг/мл, 10 мл - ампула (10)  - пачка картонная</t>
  </si>
  <si>
    <t>ЛП-№(006209)-(РГ-RU)</t>
  </si>
  <si>
    <t>таблетки, покрытые пленочной оболочкой, 200 мг, 7 шт. - контурная ячейковая  упаковка (16)  - пачка картонная</t>
  </si>
  <si>
    <t>4602779007646</t>
  </si>
  <si>
    <t>L04AC05</t>
  </si>
  <si>
    <t xml:space="preserve">Вл.Общество с ограниченной ответственностью "Сальвус" (ООО "Сальвус"), Россия (7729728288); Вып.к.Перв.Уп.Втор.Уп.Пр.Общество с ограниченной ответственностью "Рубикон" (ООО "Рубикон"), Республика Беларусь (300228365); </t>
  </si>
  <si>
    <t>Кромицил®-СОЛОфарм</t>
  </si>
  <si>
    <t>ЛП-№(006387)-(РГ-RU)</t>
  </si>
  <si>
    <t>капли глазные, 20 мг/мл, 5 мл - флакон (3)  - пачка картонная</t>
  </si>
  <si>
    <t>4630179317621</t>
  </si>
  <si>
    <t>4630179317638</t>
  </si>
  <si>
    <t>ЛП-№(005133)-(РГ-RU)</t>
  </si>
  <si>
    <t xml:space="preserve">Вл.Акционерное общество "Р-Фарм" (АО "Р-Фарм"), Россия (7726311464); Вып.к.Перв.Уп.Втор.Уп.Пр.Общество с ограниченной ответственностью "Р-Фарм Новосёлки" (ООО "Р-Фарм Новосёлки"), Россия (7604367702); </t>
  </si>
  <si>
    <t>ЛП-№(005897)-(РГ-RU)</t>
  </si>
  <si>
    <t>4601669019219</t>
  </si>
  <si>
    <t>спрей назальный, 0.05%, 15 мл - флаконы (1)  / в комплекте с актуатором с защитным колпачком / - пачки картонные</t>
  </si>
  <si>
    <t>4601669016317</t>
  </si>
  <si>
    <t>ЛП-№(006395)-(РГ-RU)</t>
  </si>
  <si>
    <t>4603988027104</t>
  </si>
  <si>
    <t>4603988027098</t>
  </si>
  <si>
    <t>4603988027081</t>
  </si>
  <si>
    <t>4603988066394</t>
  </si>
  <si>
    <t>4603988066233</t>
  </si>
  <si>
    <t>таблетки, покрытые пленочной оболочкой, 5 мг, 60 шт. - банки (1)  - пачки картонные</t>
  </si>
  <si>
    <t>таблетки пролонгированного действия, покрытые пленочной оболочкой, 100 мг, 30 шт. - флакон (1)  - пачка картонная</t>
  </si>
  <si>
    <t>ЛП-№(006670)-(РГ-RU)</t>
  </si>
  <si>
    <t>4601969012088</t>
  </si>
  <si>
    <t>таблетки пролонгированного действия, покрытые пленочной оболочкой, 25 мг, 10 шт. - контурная ячейковая упаковка (3)  - пачка картонная</t>
  </si>
  <si>
    <t>4601969012064</t>
  </si>
  <si>
    <t>таблетки пролонгированного действия, покрытые пленочной оболочкой, 50 мг, 10 шт. - контурная ячейковая упаковка (3)  - пачка картонная</t>
  </si>
  <si>
    <t>4601969012071</t>
  </si>
  <si>
    <t>4603988055985</t>
  </si>
  <si>
    <t>4603988056098</t>
  </si>
  <si>
    <t>таблетки, покрытые пленочной оболочкой, 5 мг, 10 шт. - блистеры (10)  - пачки картонные</t>
  </si>
  <si>
    <t>ЛП-№(006310)-(РГ-RU)</t>
  </si>
  <si>
    <t>4601669019608</t>
  </si>
  <si>
    <t>раствор для местного применения, 50 г - флаконы (1)  / в комплекте с насадкой-распылителем-1 шт. / - пачки картонные</t>
  </si>
  <si>
    <t>D02AF</t>
  </si>
  <si>
    <t>ЛП-№(007904)-(РГ-RU)</t>
  </si>
  <si>
    <t>ЛП-№(008015)-(РГ-RU)</t>
  </si>
  <si>
    <t>4605095012851</t>
  </si>
  <si>
    <t xml:space="preserve">Вл.Вып.к.Перв.Уп.Втор.Уп.Пр.Акционерное общество "Марбиофарм", Россия (1215001662); </t>
  </si>
  <si>
    <t>ЛП-№(008014)-(РГ-RU)</t>
  </si>
  <si>
    <t>ЛП-№(008578)-(РГ-RU)</t>
  </si>
  <si>
    <t>Лорвас® СР</t>
  </si>
  <si>
    <t>таблетки с контролируемым высвобождением, покрытые пленочной оболочкой, 1.5 мг, 10 шт. - блистеры (3)  - пачки картонные</t>
  </si>
  <si>
    <t>ЛП-№(005639)-(РГ-RU)</t>
  </si>
  <si>
    <t>раствор для внутривенного и внутримышечного введения, 50 мг/мл, 2 мл - стеклянная ампула (5)  - пачка картонная</t>
  </si>
  <si>
    <t>раствор для внутривенного и внутримышечного введения, 50 мг/мл, 2 мл - стеклянная ампула (20)  - пачка картонная</t>
  </si>
  <si>
    <t xml:space="preserve">Вл.Вып.к.Перв.Уп.Втор.Уп.Пр.Общество с ограниченной ответственностью "Исследовательский Институт Химического Разнообразия" (ООО "ИИХР"), Россия (5047247179); </t>
  </si>
  <si>
    <t>ЛП-№(008385)-(РГ-RU)</t>
  </si>
  <si>
    <t>4601669014092</t>
  </si>
  <si>
    <t>4601669014085</t>
  </si>
  <si>
    <t xml:space="preserve">Вл.Сандоз д.д., Словения (SI76665623); Пр.ООО "Новартис Фармасьютикал Мэньюфекчуринг", Словения (SI 98914227); Вып.к.Перв.Уп.Втор.Уп.Лек Фармасьютикалс д.д., Словения (SI87916452); </t>
  </si>
  <si>
    <t>ЛП-№(009271)-(РГ-RU)</t>
  </si>
  <si>
    <t>4602779009503</t>
  </si>
  <si>
    <t>4602779009473</t>
  </si>
  <si>
    <t>4602779009442</t>
  </si>
  <si>
    <t>4602824029319</t>
  </si>
  <si>
    <t>4602824029326</t>
  </si>
  <si>
    <t>ЛП-№(001258)-(РГ-RU)</t>
  </si>
  <si>
    <t>ЛП-№(008135)-(РГ-RU)</t>
  </si>
  <si>
    <t xml:space="preserve">Вл.Пфайзер Инк, США (13-5315170); Вып.к.Перв.Уп.Втор.Уп.Пр.Пфайзер Мэнюфэкчуринг Бельгия НВ, Бельгия (BE 0400778165); </t>
  </si>
  <si>
    <t>ЛП-№(008900)-(РГ-RU)</t>
  </si>
  <si>
    <t>4630013796186</t>
  </si>
  <si>
    <t>ЛП-№(009240)-(РГ-RU)</t>
  </si>
  <si>
    <t>Дицинон®</t>
  </si>
  <si>
    <t>ЛП-№(008963)-(РГ-RU)</t>
  </si>
  <si>
    <t>7622436119496</t>
  </si>
  <si>
    <t>ЛП-№(011439)-(РГ-RU)</t>
  </si>
  <si>
    <t>Носолин®-бальзам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</si>
  <si>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</si>
  <si>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>ЛП-№(000048)-(РГ-RU)</t>
  </si>
  <si>
    <t>ЛП-№(010277)-(РГ-RU)</t>
  </si>
  <si>
    <t>раствор для внутривенного и внутримышечного введения, 50 мг/мл, 2 мл - ампула (10)  - пачки картонные</t>
  </si>
  <si>
    <t>ЛП-№(011511)-(РГ-RU)</t>
  </si>
  <si>
    <t>ЛП-№(002475)-(РГ-RU)</t>
  </si>
  <si>
    <t>4602521016605</t>
  </si>
  <si>
    <t>4602521016612</t>
  </si>
  <si>
    <t>ЛП-№(003819)-(РГ-RU)</t>
  </si>
  <si>
    <t>жидкость для ингаляций, 250 мл - флаконы (1)  - пачки картонные (для стационаров)</t>
  </si>
  <si>
    <t>ЛП-№(010933)-(РГ-RU)</t>
  </si>
  <si>
    <t>4630015115534</t>
  </si>
  <si>
    <t>ЛП-№(005700)-(РГ-RU)</t>
  </si>
  <si>
    <t>капли глазные, 20 мг/мл, 10 мл - флакон-капельница (3)  - пачка картонная</t>
  </si>
  <si>
    <t>капли глазные, 20 мг/мл, 5 мл - флакон-капельница (3)  - пачка картонная</t>
  </si>
  <si>
    <t>капли глазные, 20 мг/мл, 10 мл - флакон (3)  - пачка картонная</t>
  </si>
  <si>
    <t xml:space="preserve">Вл.Вып.к.Перв.Уп.Втор.Уп.Пр.Акционерное общество "ДАЛЬХИМФАРМ" (АО "ДАЛЬХИМФАРМ"), Россия (2702010564); </t>
  </si>
  <si>
    <t>ЛП-№(012946)-(РГ-RU)</t>
  </si>
  <si>
    <t>7622436146249</t>
  </si>
  <si>
    <t>Компларейт®</t>
  </si>
  <si>
    <t>спрей назальный дозированный, 45 мкг/доза, 15 мл - флаконы с распылительной системой (1)  - пачки картонные</t>
  </si>
  <si>
    <t>спрей назальный дозированный, 45 мкг/доза, 150 доз (15 мл) - флаконы с распылительной системой (1)  - пачки картонные</t>
  </si>
  <si>
    <t>капли назальные, 0.05%, 10 мл - флакон-капельница (1)  - пачка  картонная</t>
  </si>
  <si>
    <t>4603256012344</t>
  </si>
  <si>
    <t>4810368020031</t>
  </si>
  <si>
    <t>ЛП-№(011746)-(РГ-RU)</t>
  </si>
  <si>
    <t>спрей назальный дозированный, 35 мкг/доза, 15 мл (180 доз) - флакон (1)  - пачка картонная</t>
  </si>
  <si>
    <t>4605422029057</t>
  </si>
  <si>
    <t xml:space="preserve">Вл.Вып.к.Перв.Уп.Втор.Уп.Пр.Общество с ограниченной ответственностью "Торговый дом "Медицинский Газовый Сервис" (ООО "ТД "МедГазСервис"), Россия (3510004872); </t>
  </si>
  <si>
    <t>4603182018168</t>
  </si>
  <si>
    <t>4603182018144</t>
  </si>
  <si>
    <t>спрей назальный с ароматом эвкалипта, 0.05%, 10 мл - флаконы (1)  - пачки картонные</t>
  </si>
  <si>
    <t>спрей назальный, 0.05%, 10 мл - флаконы полимерные (1)  / в комплекте с рассекателем или насосом/без него / - пачки  картонные</t>
  </si>
  <si>
    <t>4603988050614</t>
  </si>
  <si>
    <t>4603988050362</t>
  </si>
  <si>
    <t>4603988050577</t>
  </si>
  <si>
    <t>4603988050324</t>
  </si>
  <si>
    <t>4603988050621</t>
  </si>
  <si>
    <t>4603988050379</t>
  </si>
  <si>
    <t>4603988050584</t>
  </si>
  <si>
    <t>4603988050331</t>
  </si>
  <si>
    <t>4603988050997</t>
  </si>
  <si>
    <t>4603988050775</t>
  </si>
  <si>
    <t>4603988050959</t>
  </si>
  <si>
    <t>4603988050676</t>
  </si>
  <si>
    <t>4603988050904</t>
  </si>
  <si>
    <t>4603988051000</t>
  </si>
  <si>
    <t>4603988050683</t>
  </si>
  <si>
    <t>4603988051093</t>
  </si>
  <si>
    <t>4603988051192</t>
  </si>
  <si>
    <t>4603988051055</t>
  </si>
  <si>
    <t>4603988051154</t>
  </si>
  <si>
    <t>4603988051109</t>
  </si>
  <si>
    <t>4603988051208</t>
  </si>
  <si>
    <t>4603988051062</t>
  </si>
  <si>
    <t>4603988051161</t>
  </si>
  <si>
    <t>Месакол®</t>
  </si>
  <si>
    <t>таблетки кишечнорастворимые, покрытые пленочной оболочкой, 400 мг, 10 шт. - стрипы (5)  - пачки картонные</t>
  </si>
  <si>
    <t>ЛП-№(005396)-(РГ-RU)</t>
  </si>
  <si>
    <t>ЛП-№(009387)-(РГ-RU)</t>
  </si>
  <si>
    <t>4603276014434</t>
  </si>
  <si>
    <t>ЛП-№(003104)-(РГ-RU)</t>
  </si>
  <si>
    <t>Стелара®</t>
  </si>
  <si>
    <t>ЛП-№(007219)-(РГ-RU)</t>
  </si>
  <si>
    <t>4602243006724</t>
  </si>
  <si>
    <t>раствор для подкожного введения, 90 мг/1.0 мл, 1 мл - шприцы (1)  - пачки картонные</t>
  </si>
  <si>
    <t>4602243006731</t>
  </si>
  <si>
    <t xml:space="preserve">Вл.Вып.к.Перв.Уп.Втор.Уп.Пр.Закрытое акционерное общество "Березовский фармацевтический завод" (ЗАО "БФЗ"), Россия (6604012225); </t>
  </si>
  <si>
    <t>Гуселькумаб</t>
  </si>
  <si>
    <t>Тремфея</t>
  </si>
  <si>
    <t>L04AC16</t>
  </si>
  <si>
    <t>Макрогол Лекас</t>
  </si>
  <si>
    <t>4607146761626</t>
  </si>
  <si>
    <t xml:space="preserve">газ сжатый, 6.2 кг - баллоны (1) </t>
  </si>
  <si>
    <t>L01EB01</t>
  </si>
  <si>
    <t>ЛП-№(001005)-(РГ-RU)</t>
  </si>
  <si>
    <t>4630179302276</t>
  </si>
  <si>
    <t>4630179302245</t>
  </si>
  <si>
    <t>раствор для внутривенного и внутримышечного введения, 100 мг/мл, 5 мл - ампула (10)  - пачка картонная</t>
  </si>
  <si>
    <t>4630179302269</t>
  </si>
  <si>
    <t>4630179302221</t>
  </si>
  <si>
    <t>Тиоктацид® 600 Т</t>
  </si>
  <si>
    <t>раствор для внутривенного введения, 25 мг/мл, 24 мл - ампулы (5)  - пачки картонные</t>
  </si>
  <si>
    <t xml:space="preserve">Вл.Меда Фарма ГмбХ и Ко.КГ, Германия (DE223625719); Перв.Уп.Втор.Уп.Пр.Зигфрид Хамельн ГмбХ, Германия (DE811165138); Вып.к.Виатрис Санте, Франция (FR90399295385); </t>
  </si>
  <si>
    <t>ЛП-№(001296)-(РГ-RU)</t>
  </si>
  <si>
    <t>4603276012409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</si>
  <si>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"Фармасинтез-Норд" (АО "Фармасинтез-Норд"), Россия (3851000490); </t>
  </si>
  <si>
    <t>ЛП-№(000889)-(РГ-RU)</t>
  </si>
  <si>
    <t>капли глазные, 20 мг/мл, 5 мл - флакон-капельницы (3)  - пачки картонные</t>
  </si>
  <si>
    <t>4630179308018</t>
  </si>
  <si>
    <t>4630179308261</t>
  </si>
  <si>
    <t>таблетки, покрытые пленочной оболочкой, 10 мг, 20 шт. - флаконы (1)  - пачки картонные</t>
  </si>
  <si>
    <t>таблетки, покрытые пленочной оболочкой, 2.5 мг, 10 шт. - блистеры (6)  - пачки картонные</t>
  </si>
  <si>
    <t>4603276013581</t>
  </si>
  <si>
    <t>4603276013574</t>
  </si>
  <si>
    <t>ЛП-№(004053)-(РГ-RU)</t>
  </si>
  <si>
    <t>порошок для приготовления раствора для внутривенного и внутримышечного введения, 0.5 г, 1 шт. - флакон (1)  - пачка картонная</t>
  </si>
  <si>
    <t>таблетки, 25 мг, 10 шт - упаковки ячейковые контурные (5)  - пачки картонные</t>
  </si>
  <si>
    <t>ЛП-№(004376)-(РГ-RU)</t>
  </si>
  <si>
    <t>ЛП-№(004382)-(РГ-RU)</t>
  </si>
  <si>
    <t>таблетки, покрытые пленочной оболочкой, 7,5 мг, 14 шт. - упаковки ячейковые контурные (2)  - пачки картонные</t>
  </si>
  <si>
    <t>4680020189365</t>
  </si>
  <si>
    <t>4603988050966</t>
  </si>
  <si>
    <t>ЛП-№(003314)-(РГ-RU)</t>
  </si>
  <si>
    <t>ЛП-№(004449)-(РГ-RU)</t>
  </si>
  <si>
    <t>таблетки, покрытые пленочной оболочкой, 25 мг, 14 шт. - контурная ячейковая упаковка (2)  - пачка картонная</t>
  </si>
  <si>
    <t>ЛП-№(005091)-(РГ-RU)</t>
  </si>
  <si>
    <t>таблетки, покрытые пленочной оболочкой, 750 мг, 10 шт. - упаковки ячейковые контурные (1)  - пачки картонные</t>
  </si>
  <si>
    <t>таблетки, покрытые пленочной оболочкой, 10 мг, 10 шт. - флаконы (1)  - пачки картонные</t>
  </si>
  <si>
    <t>Опсамит®</t>
  </si>
  <si>
    <t>ЛП-№(005056)-(РГ-RU)</t>
  </si>
  <si>
    <t>таблетки, покрытые пленочной оболочкой, 60 мг, 14 шт. - упаковки ячейковые контурные (4)  - пачки картонные</t>
  </si>
  <si>
    <t>ЛП-№(005176)-(РГ-RU)</t>
  </si>
  <si>
    <t>таблетки, покрытые пленочной оболочкой, 90 мг, 14 шт. - упаковки ячейковые контурные (4)  - пачки картонные</t>
  </si>
  <si>
    <t>таблетки, покрытые пленочной оболочкой, 60 мг, 14 шт. - упаковки ячейковые контурные (12)  - пачки картонные</t>
  </si>
  <si>
    <t>таблетки, покрытые пленочной оболочкой, 90 мг, 14 шт. - упаковки ячейковые контурные (12)  - пачки картонные</t>
  </si>
  <si>
    <t>таблетки, покрытые пленочной оболочкой, 2.5 мг, 10 шт. - упаковки ячейковые контурные (9)  - пачки картонные</t>
  </si>
  <si>
    <t>ЛП-№(006620)-(РГ-RU)</t>
  </si>
  <si>
    <t>ЛП-№(006287)-(РГ-RU)</t>
  </si>
  <si>
    <t>ЛП-№(006282)-(РГ-RU)</t>
  </si>
  <si>
    <t>таблетки, 500 мг, 10 шт. - упаковки ячейковые  контурные</t>
  </si>
  <si>
    <t>ЛП-№(006527)-(РГ-RU)</t>
  </si>
  <si>
    <t>4602521017695</t>
  </si>
  <si>
    <t>4602521017725</t>
  </si>
  <si>
    <t>ЛП-№(006100)-(РГ-RU)</t>
  </si>
  <si>
    <t>4601687000381</t>
  </si>
  <si>
    <t>4601687000374</t>
  </si>
  <si>
    <t xml:space="preserve">Вл.Чеплафарм Арцнаймиттель ГмбХ, Германия (DE210142842); Вып.к.Перв.Уп.Втор.Уп.Пр.Теммлер Италиа С.р.Л., Италия ( IT05348880963); </t>
  </si>
  <si>
    <t>L01FF08</t>
  </si>
  <si>
    <t>ЛП-№(007735)-(РГ-RU)</t>
  </si>
  <si>
    <t>ЛП-№(007857)-(РГ-RU)</t>
  </si>
  <si>
    <t>4603671003965</t>
  </si>
  <si>
    <t>таблетки, диспергируемые в полости рта, 10 мг, 14 шт. - упаковки ячейковые контурные (2)  - пачки картонные</t>
  </si>
  <si>
    <t>ЛП-№(007795)-(РГ-RU)</t>
  </si>
  <si>
    <t>4660153659010</t>
  </si>
  <si>
    <t>таблетки, диспергируемые в полости рта, 5 мг, 14 шт. - упаковки ячейковые контурные (2)  - пачки картонные</t>
  </si>
  <si>
    <t>4660153659003</t>
  </si>
  <si>
    <t>таблетки, покрытые пленочной оболочкой, 2.5 мг, 10 шт. - блистеры (10)  - пачки картонные</t>
  </si>
  <si>
    <t>ЛП-№(007871)-(РГ-RU)</t>
  </si>
  <si>
    <t>ЛП-№(005689)-(РГ-RU)</t>
  </si>
  <si>
    <t>раствор для наружного применения [спиртовой], 2%, 40 мл - флаконы</t>
  </si>
  <si>
    <t>4603933007656</t>
  </si>
  <si>
    <t>4603276014441</t>
  </si>
  <si>
    <t>капсулы кишечнорастворимые, 10 мг, 15 шт. - упаковки ячейковые контурные (4)  - пачки картонные</t>
  </si>
  <si>
    <t>4603988066165</t>
  </si>
  <si>
    <t>капсулы кишечнорастворимые, 10 мг, 10 шт. - упаковки ячейковые контурные (5)  - пачки картонные</t>
  </si>
  <si>
    <t>4603988066271</t>
  </si>
  <si>
    <t>капсулы кишечнорастворимые, 10 мг, 10 шт. - упаковки ячейковые контурные (6)  - пачки картонные</t>
  </si>
  <si>
    <t>4603988066127</t>
  </si>
  <si>
    <t>капсулы кишечнорастворимые, 10 мг, 15 шт. - упаковки ячейковые контурные (6)  - пачки картонные</t>
  </si>
  <si>
    <t>4603988066332</t>
  </si>
  <si>
    <t>капсулы кишечнорастворимые, 10 мг, 10 шт. - упаковки ячейковые контурные (9)  - пачки картонные</t>
  </si>
  <si>
    <t>4603988066295</t>
  </si>
  <si>
    <t>4603988066325</t>
  </si>
  <si>
    <t>4603988066110</t>
  </si>
  <si>
    <t>4603988066288</t>
  </si>
  <si>
    <t>4603988066172</t>
  </si>
  <si>
    <t>4603988066134</t>
  </si>
  <si>
    <t>ЛП-№(008602)-(РГ-RU)</t>
  </si>
  <si>
    <t>таблетки кишечнорастворимые, покрытые пленочной оболочкой, 400 мг, 10 шт. - контурная ячейковая  упаковка (2)  - пачка картонная</t>
  </si>
  <si>
    <t>Ультравист®</t>
  </si>
  <si>
    <t>ЛП-№(007559)-(РГ-RU)</t>
  </si>
  <si>
    <t xml:space="preserve">Вл.Вып.к.Акционерное Общество "ГЕНЕРИУМ" (АО "ГЕНЕРИУМ"), Россия (3321027747); Перв.Уп.Пр.Открытое акционерное общество "Фармстандарт-Уфимский витаминный завод" (ОАО "Фармстандарт-УфаВИТА"), Россия (0274036993); Втор.Уп.Акционерное Общество "ГЕНЕРИУМ" (АО "ГЕНЕРИУМ"), Россия (3321027747); </t>
  </si>
  <si>
    <t>ЛП-№(008858)-(РГ-RU)</t>
  </si>
  <si>
    <t>спрей назальный дозированный, 45 мкг/доза, 95 доз - флаконы (1)  - пачки картонные</t>
  </si>
  <si>
    <t>ЛП-№(007145)-(РГ-RU)</t>
  </si>
  <si>
    <t>4660228172437</t>
  </si>
  <si>
    <t>спрей назальный дозированный, 90 мкг/доза, 95 доз - флаконы (1)  - пачки картонные</t>
  </si>
  <si>
    <t>4660228172468</t>
  </si>
  <si>
    <t>спрей назальный дозированный, 45 мкг/доза, 150 доз - флаконы (1)  - пачки картонные</t>
  </si>
  <si>
    <t>4660228172444</t>
  </si>
  <si>
    <t>спрей назальный дозированный, 90 мкг/доза, 150 доз - флаконы (1)  - пачки картонные</t>
  </si>
  <si>
    <t>4660228172475</t>
  </si>
  <si>
    <t>спрей назальный дозированный, 45 мкг/доза, 190 доз - флаконы (1)  - пачки картонные</t>
  </si>
  <si>
    <t>4660228172451</t>
  </si>
  <si>
    <t>спрей назальный дозированный, 90 мкг/доза, 190 доз - флаконы (1)  - пачки картонные</t>
  </si>
  <si>
    <t>4660228172482</t>
  </si>
  <si>
    <t>ЛП-№(009827)-(РГ-RU)</t>
  </si>
  <si>
    <t>таблетки кишечнорастворимые покрытые пленочной оболочкой, 40 мг, 7 шт. - блистер (4)  - пачка картонная</t>
  </si>
  <si>
    <t>ГРОЗАВИР®</t>
  </si>
  <si>
    <t>таблетки, покрытые пленочной оболочкой, 100 мг+50 мг, 7 шт. - контурная ячейковая упаковка (4)  - пачка картонная</t>
  </si>
  <si>
    <t>J05AP54</t>
  </si>
  <si>
    <t>ЛП-№(010041)-(РГ-RU)</t>
  </si>
  <si>
    <t>4630157811349</t>
  </si>
  <si>
    <t>ЛП-№(009462)-(РГ-RU)</t>
  </si>
  <si>
    <t>4603276014687</t>
  </si>
  <si>
    <t>4603276014717</t>
  </si>
  <si>
    <t>ЛП-№(008631)-(РГ-RU)</t>
  </si>
  <si>
    <t>ЛП-№(009795)-(РГ-RU)</t>
  </si>
  <si>
    <t>ЛП-№(010086)-(РГ-RU)</t>
  </si>
  <si>
    <t>4610383700297</t>
  </si>
  <si>
    <t>Натафуцин®</t>
  </si>
  <si>
    <t>ЛП-№(007794)-(РГ-RU)</t>
  </si>
  <si>
    <t>4650359090014</t>
  </si>
  <si>
    <t>4650359090021</t>
  </si>
  <si>
    <t>ЛП-007216</t>
  </si>
  <si>
    <t>таблетки, покрытые пленочной оболочкой, 5 мг, 15 шт. - блистеры (6)  - пачки картонные</t>
  </si>
  <si>
    <t>таблетки, покрытые пленочной оболочкой, 60 мг, 56 шт. - банки (1)  - пачки картонные</t>
  </si>
  <si>
    <t>таблетки, покрытые пленочной оболочкой, 90 мг, 56 шт. - банки (1)  - пачки картонные</t>
  </si>
  <si>
    <t>таблетки, покрытые пленочной оболочкой, 60 мг, 168 шт. - банки (1)  - пачки картонные</t>
  </si>
  <si>
    <t>таблетки, покрытые пленочной оболочкой, 90 мг, 168 шт. - банки (1)  - пачки картонные</t>
  </si>
  <si>
    <t>раствор для инфузий, 5%, 400 мл - бутылка (1)  - пачка картонная</t>
  </si>
  <si>
    <t>таблетки, покрытые пленочной оболочкой, 5 мг, 15 шт. - блистеры (2)  - пачки картонные</t>
  </si>
  <si>
    <t>Валкубикс</t>
  </si>
  <si>
    <t>ЛП-№(010397)-(РГ-RU)</t>
  </si>
  <si>
    <t>Веротрексед®</t>
  </si>
  <si>
    <t>ЛП-№(010888)-(РГ-RU)</t>
  </si>
  <si>
    <t>Фонтурацетам-Акрихин</t>
  </si>
  <si>
    <t>ЛП-№(011271)-(РГ-RU)</t>
  </si>
  <si>
    <t>4601969012828</t>
  </si>
  <si>
    <t>4601969012835</t>
  </si>
  <si>
    <t>4601808016406</t>
  </si>
  <si>
    <t>ЛП-№(011939)-(РГ-RU)</t>
  </si>
  <si>
    <t>4660007931446</t>
  </si>
  <si>
    <t>раствор для подкожного введения, 162 мг, 0.9 мл - шприцы (4)  - пачки картонные</t>
  </si>
  <si>
    <t xml:space="preserve">Вл.Общество с ограниченной ответственностью  "ПРОМОМЕД РУС" (ООО "ПРОМОМЕД РУС"), Россия (7701379527); Перв.Уп.Пр.Акционерное Общество "Биохимик"  (АО "Биохимик"), Россия (1325030352); Вып.к.Втор.Уп.Общество с ограниченной ответственностью "АРТСЕЛЛЕНС" (ООО "АРТСЕЛЛЕНС"), Россия (9723191794); </t>
  </si>
  <si>
    <t>Сорафениб-Промомед</t>
  </si>
  <si>
    <t>ЛП-№(011095)-(РГ-RU)</t>
  </si>
  <si>
    <t xml:space="preserve">Вл.АстраЗенека АБ, Швеция (SE556011748201); Пр.АстраЗенека АБ, Швеция (SE556011748201); Вып.к.Перв.Уп.Втор.Уп.Общество с ограниченной ответственностью "АстраЗенека Индастриз" (ООО "АстраЗенека Индастриз"), Россия (4029043692); </t>
  </si>
  <si>
    <t>раствор для инфузий, 40 мг/мл, 200 мл - бутылки (28)  - ящики картонные (для стационаров)</t>
  </si>
  <si>
    <t>Железа карбоксимальтозат-Бинергия</t>
  </si>
  <si>
    <t>раствор для внутривенного введения, 50 мг/мл, 2 мл - ампулы (1)  - пачки картонные</t>
  </si>
  <si>
    <t xml:space="preserve">Вл.Акционерное общество "Бинергия" (АО "Бинергия"), Россия (5001062880); Вып.к.Перв.Уп.Втор.Уп.Пр.Закрытое акционерное общество "ВИФИТЕХ" (ЗАО "ВИФИТЕХ"), Россия (5077012784); </t>
  </si>
  <si>
    <t>ЛП-008880</t>
  </si>
  <si>
    <t>4605180008721</t>
  </si>
  <si>
    <t>раствор для внутривенного введения, 50 мг/мл, 2 мл - флаконы (1)  - пачки картонные</t>
  </si>
  <si>
    <t>4605180008738</t>
  </si>
  <si>
    <t>4602824029470</t>
  </si>
  <si>
    <t xml:space="preserve">Вл.Открытое акционерное общество "Фармстандарт-Лексредства" (ОАО "Фармстандарт-Лексредства"), Россия; Вып.к.Перв.Уп.Втор.Уп.Пр.Открытое акционерное общество "Фармстандарт-Лексредства" (ОАО "Фармстандарт-Лексредства"), Россия (4631002737); </t>
  </si>
  <si>
    <t>4601669002594</t>
  </si>
  <si>
    <t>раствор для внутривенного введения, 50 мг/мл, 2 мл - ампулы (5)  - пачки картонные</t>
  </si>
  <si>
    <t>4605180008844</t>
  </si>
  <si>
    <t>4605180008868</t>
  </si>
  <si>
    <t>4605180008745</t>
  </si>
  <si>
    <t>раствор для внутривенного введения, 50 мг/мл, 10 мл - флаконы (2)  - пачки картонные</t>
  </si>
  <si>
    <t>4605180008691</t>
  </si>
  <si>
    <t>раствор для внутривенного введения, 50 мг/мл, 10 мл - флаконы (5)  - пачки картонные</t>
  </si>
  <si>
    <t>4605180008714</t>
  </si>
  <si>
    <t>таблетки, 25 мг, 25 шт. - упаковки ячейковые контурные (2)  - пачки картонные</t>
  </si>
  <si>
    <t>4602824029616</t>
  </si>
  <si>
    <t>ЛП-№(012683)-(РГ-RU)</t>
  </si>
  <si>
    <t>ЛП-№(011982)-(РГ-RU)</t>
  </si>
  <si>
    <t xml:space="preserve">Вл.Общество с ограниченной ответственностью "ПСК Фарма" (ООО "ПСК Фарма"), Россия (5010048402); Вып.к.Перв.Уп.Втор.Уп.Пр.Общество с ограниченной ответственностью "ПСК Фарма" (ООО "ПСК Фарма"), Россия; </t>
  </si>
  <si>
    <t xml:space="preserve">Вл.Закрытое акционерное общество "Канонфарма продакшн" (ЗАО "Канонфарма продакшн"), Россия; Перв.Уп.Втор.Уп.Пр.Закрытое акционерное общество "Канонфарма продакшн" (ЗАО "Канонфарма продакшн"), Россия; Вып.к.Закрытое акционерное общество "Канонфарма продакшн" (ЗАО "Канонфарма продакшн"), Россия; </t>
  </si>
  <si>
    <t>ЛП-№(013068)-(РГ-RU)</t>
  </si>
  <si>
    <t>4603256012276</t>
  </si>
  <si>
    <t>таблетки, покрытые пленочной оболочкой, 2.5 мг, 10 шт. - блистеры (2)  - пачки картонные</t>
  </si>
  <si>
    <t>таблетки, покрытые пленочной оболочкой, 5 мг, 10 шт. - блистеры (2)  - пачки картонные</t>
  </si>
  <si>
    <t>ЛП-№(013434)-(РГ-RU)</t>
  </si>
  <si>
    <t>4601669022622</t>
  </si>
  <si>
    <t>4601669022639</t>
  </si>
  <si>
    <t>4601669022646</t>
  </si>
  <si>
    <t>4601669022653</t>
  </si>
  <si>
    <t>4601669022660</t>
  </si>
  <si>
    <t>ЛП-№(012764)-(РГ-RU)</t>
  </si>
  <si>
    <t>4603256012337</t>
  </si>
  <si>
    <t>таблетки защечные и подъязычные, 100 мг, 50 шт. - упаковки ячейковые контурные (1)  - пачки картонные</t>
  </si>
  <si>
    <t>4601687000459</t>
  </si>
  <si>
    <t>таблетки защечные и подъязычные, 100 мг, 50 шт. - упаковки ячейковые контурные (2)  - пачки картонные</t>
  </si>
  <si>
    <t>4601687000466</t>
  </si>
  <si>
    <t>4810368020024</t>
  </si>
  <si>
    <t>спрей назальный, 1 мг/мл, 15 мл - флаконы (1)  / в комплекте с актуатором с защитным колпачком / - пачки картонные</t>
  </si>
  <si>
    <t>4601669022745</t>
  </si>
  <si>
    <t>спрей назальный, 0.5 мг/мл, 15 мл - флаконы (1)  / в комплекте с актуатором с защитным колпачком / - пачки картонные</t>
  </si>
  <si>
    <t>4601669022738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</si>
  <si>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"Велфарм-М", Россия (7735167866); 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</si>
  <si>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"Велфарм" (ООО "Велфарм"), Россия (7733691513); </t>
  </si>
  <si>
    <t xml:space="preserve">Вл.Общество с ограниченной ответственностью "Научно-производственная компания "Скан Биотек" (ООО "НПК "Скан Биотек), Россия (9729298279); Вып.к.Перв.Уп.Втор.Уп.Пр.Общество с ограниченной ответственностью "Научно-производственная компания "Скан Биотек" (ООО "НПК "Скан Биотек"), Россия (9729298279); </t>
  </si>
  <si>
    <t>ЛП-№(014206)-(РГ-RU)</t>
  </si>
  <si>
    <t>4602243007417</t>
  </si>
  <si>
    <t>ЛП-№(013820)-(РГ-RU)</t>
  </si>
  <si>
    <t xml:space="preserve">Вл.Акционерное общество "БИОКАД" (АО "БИОКАД"), Россия; Вып.к.Перв.Уп.Втор.Уп.Пр.Акционерное общество "БИОКАД" (АО "БИОКАД"), Россия (5024048000); </t>
  </si>
  <si>
    <t xml:space="preserve">Вл.Общество с ограниченной ответственностью "Фармасинтез-Тюмень" (ООО "Фармасинтез-Тюмень"), Россия (7203332653); Вып.к.Перв.Уп.Втор.Уп.Пр.Общество с ограниченной ответственностью "Фармасинтез-Тюмень" (ООО "Фармасинтез-Тюмень"), Россия (7203332653); </t>
  </si>
  <si>
    <t xml:space="preserve">Вл.Открытое акционерное общество "Авексима", Россия (7714856826); Вып.к.Перв.Уп.Втор.Уп.Пр.Акционерное общество "Ирбитский химико-фармацевтический завод" (АО "Ирбитский химфармзавод"), Россия (6611000252); </t>
  </si>
  <si>
    <t>Интрафен-ГЕН</t>
  </si>
  <si>
    <t>концентрат для приготовления раствора для инфузий, 100 мг/мл, 4 мл - флаконы (1)  - пачки картонные</t>
  </si>
  <si>
    <t>08699783760045</t>
  </si>
  <si>
    <t>концентрат для приготовления раствора для инфузий, 100 мг/мл, 8 мл - флаконы (1)  - пачки картонные</t>
  </si>
  <si>
    <t>08699783760052</t>
  </si>
  <si>
    <t>суппозитории вагинальные, 100 мг, 3 шт. - упаковки ячейковые контурные (1)  /  / - пачки картонные</t>
  </si>
  <si>
    <t>АФЛЕБ®</t>
  </si>
  <si>
    <t>таблетки, покрытые пленочной оболочкой, 5 мг, 14 шт. - блистеры (12)  - пачки картонные</t>
  </si>
  <si>
    <t>ЛП-№(014653)-(РГ-RU)</t>
  </si>
  <si>
    <t>5995327199870</t>
  </si>
  <si>
    <t xml:space="preserve">Вл.ЗАО "Фармацевтический завод ЭГИС", Венгрия (HU 10686506); Вып.к.Перв.Уп.Втор.Уп.Пр.Микро Лабс Лимитед, Индия (30AABCM2131N1ZV); </t>
  </si>
  <si>
    <t>5995327199863</t>
  </si>
  <si>
    <t>5995327199832</t>
  </si>
  <si>
    <t>5995327199856</t>
  </si>
  <si>
    <t>5995327199825</t>
  </si>
  <si>
    <t>таблетки, покрытые пленочной оболочкой, 2.5 мг, 14 шт. - блистеры (12)  - пачки картонные</t>
  </si>
  <si>
    <t>5995327199849</t>
  </si>
  <si>
    <t>суппозитории вагинальные, 100 мг, 3 шт. - упаковки ячейковые контурные (2)  /  / - пачки картонные</t>
  </si>
  <si>
    <t>22.07.2026 
1301/25-26/ОС-сниж</t>
  </si>
  <si>
    <t>22.07.2026 
1302/25-26/ОС-подтв</t>
  </si>
  <si>
    <t>27.07.2026 
1339/25-26/ОС-сниж</t>
  </si>
  <si>
    <t>03.08.2026 
25-7-4369886-изм</t>
  </si>
  <si>
    <t>4057601004834</t>
  </si>
  <si>
    <t>4057601003653</t>
  </si>
  <si>
    <t>4057601003639</t>
  </si>
  <si>
    <t>03.08.2026 
25-7-4369888-ОПР-изм</t>
  </si>
  <si>
    <t>4057601007590</t>
  </si>
  <si>
    <t>Локоид Липокрем®</t>
  </si>
  <si>
    <t>крем для наружного применения, 1 мг/г, 30 г - тубы (1)  - пачки картонные</t>
  </si>
  <si>
    <t>ЛП-№(015507)-(РГ-RU)</t>
  </si>
  <si>
    <t>03.08.2026 
25-7-4370122-ОПР-изм</t>
  </si>
  <si>
    <t>04260747724638</t>
  </si>
  <si>
    <t xml:space="preserve">Вл.Общество с ограниченной ответственностью "Фарматория" (ООО "Фарматория"), Россия (7724339143); 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</si>
  <si>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03.08.2026 
25-7-4370121-изм</t>
  </si>
  <si>
    <t>03.08.2026 
25-7-4370123-изм</t>
  </si>
  <si>
    <t>4680136237233</t>
  </si>
  <si>
    <t>4680136237240</t>
  </si>
  <si>
    <t>4680136237257</t>
  </si>
  <si>
    <t>4680136237264</t>
  </si>
  <si>
    <t>03.08.2026 
1392/25-26</t>
  </si>
  <si>
    <t>03.08.2026 
1388/25-26</t>
  </si>
  <si>
    <t>03.08.2026 
1396/25-26</t>
  </si>
  <si>
    <t>03.08.2026 
1389/25-26</t>
  </si>
  <si>
    <t>03.08.2026 
1393/25-26</t>
  </si>
  <si>
    <t>03.08.2026 
1394/25-26</t>
  </si>
  <si>
    <t>03.08.2026 
1390/25-26</t>
  </si>
  <si>
    <t>03.08.2026 
1395/25-26</t>
  </si>
  <si>
    <t>03.08.2026 
1397/25-26</t>
  </si>
  <si>
    <t>03.08.2026 
1398/25-26</t>
  </si>
  <si>
    <t>Дапаглифлозин Канон</t>
  </si>
  <si>
    <t>ЛП-№(004537)-(РГ-RU)</t>
  </si>
  <si>
    <t>04.08.2026 
1399/25-26</t>
  </si>
  <si>
    <t>4606486060802</t>
  </si>
  <si>
    <t>4606486060819</t>
  </si>
  <si>
    <t>4606486060826</t>
  </si>
  <si>
    <t>4606486060833</t>
  </si>
  <si>
    <t>4606486060840</t>
  </si>
  <si>
    <t>4606486060857</t>
  </si>
  <si>
    <t>4606486060864</t>
  </si>
  <si>
    <t>4606486060871</t>
  </si>
  <si>
    <t>4606486060888</t>
  </si>
  <si>
    <t>4606486060895</t>
  </si>
  <si>
    <t>4606486060901</t>
  </si>
  <si>
    <t>4606486060918</t>
  </si>
  <si>
    <t>04.08.2026 
1400/25-26</t>
  </si>
  <si>
    <t>04.08.2026 
1401/25-26</t>
  </si>
  <si>
    <t>04.08.2026 
1402/25-26</t>
  </si>
  <si>
    <t>лиофилизат для приготовления раствора для инъекций, 1000 мг, 1 шт. - флаконы (1)  - пачки картонные</t>
  </si>
  <si>
    <t>04.08.2026 
1403/25-26</t>
  </si>
  <si>
    <t>концентрат для приготовления раствора для инфузий, 200 мг, 20 мл - флаконы (1)  - пачки картонные</t>
  </si>
  <si>
    <t>ЛП-№(014936)-(РГ-RU)</t>
  </si>
  <si>
    <t>04.08.2026 
1404/25-26</t>
  </si>
  <si>
    <t>4602243006939</t>
  </si>
  <si>
    <t>Фолиграф МД</t>
  </si>
  <si>
    <t>раствор для подкожного введения, 450 МЕ/0.75 мл, 0.75 мл - шприц-ручки (1)  / в комплекте с иглами - 7шт. / - пачки картонные</t>
  </si>
  <si>
    <t>ЛП-№(014904)-(РГ-RU)</t>
  </si>
  <si>
    <t>04.08.2026 
1405/25-26</t>
  </si>
  <si>
    <t>8904012487946</t>
  </si>
  <si>
    <t>раствор для подкожного введения, 900 МЕ/1.5 мл, 1.5 мл - шприц-ручки (1)  / в комплекте с иглами-14 шт. / - пачки картонные</t>
  </si>
  <si>
    <t>8904012487953</t>
  </si>
  <si>
    <t>капсулы, 40000 ЕД, 100 шт. - банки (1)  - пачки картонные</t>
  </si>
  <si>
    <t>04.08.2026 
1406/25-26</t>
  </si>
  <si>
    <t>4620305922096</t>
  </si>
  <si>
    <t>03.08.2026 
1387/25-26/ОС</t>
  </si>
  <si>
    <t>ПЕМЕТРЕКСЕД</t>
  </si>
  <si>
    <t>раствор для инфузий, 10 мг/мл, 50 мл - флаконы (1)  - пачки картонные</t>
  </si>
  <si>
    <t xml:space="preserve">Вл.Шилпа Медикэр Лимитед, Индия; Вып.к.Перв.Уп.Втор.Уп.Пр.Шилпа Медикэр Лимитед, Индия (000000); </t>
  </si>
  <si>
    <t>ЛП-№(002579)-(РГ-RU)</t>
  </si>
  <si>
    <t>04.08.2026 
1407/25-26</t>
  </si>
  <si>
    <t>08904271502336</t>
  </si>
  <si>
    <t>08904271502343</t>
  </si>
  <si>
    <t>Леветирацетам Алкалоид</t>
  </si>
  <si>
    <t xml:space="preserve">Вл.Вып.к.АЛКАЛОИД АД Скопье, Республика Северная Македония; Перв.Уп.Втор.Уп.Пр.ФарОС МТ Лтд., Мальта; </t>
  </si>
  <si>
    <t>ЛП-№(013546)-(РГ-RU)</t>
  </si>
  <si>
    <t>04.08.2026 
1408/25-26</t>
  </si>
  <si>
    <t>5310001289126</t>
  </si>
  <si>
    <t>5310001289119</t>
  </si>
  <si>
    <t>5310001289133</t>
  </si>
  <si>
    <t>таблетки, покрытые пленочной оболочкой, 750 мг, 10 шт. - блистеры (3)  - пачки картонные</t>
  </si>
  <si>
    <t>5310001291259</t>
  </si>
  <si>
    <t>5310001289140</t>
  </si>
  <si>
    <t>04.08.2026 
1412/25-26</t>
  </si>
  <si>
    <t>ЭГИВИЖН</t>
  </si>
  <si>
    <t xml:space="preserve">Вл.ЗАО "Фармацевтический завод ЭГИС", Венгрия (HU 10686506); Вып.к.Перв.Уп.Втор.Уп.Пр.Фармацевтический завод "ПОЛЬФАРМА" АО Производственный отдел в Новой Дембе, Польша (NIP 5920202822); </t>
  </si>
  <si>
    <t>ЛП-№(015395)-(РГ-RU)</t>
  </si>
  <si>
    <t>04.08.2026 
1409/25-26</t>
  </si>
  <si>
    <t>5995327199801</t>
  </si>
  <si>
    <t>5995327199818</t>
  </si>
  <si>
    <t>таблетки, покрытые пленочной оболочкой, 5 мг, 15 шт. - блистеры (4)  - пачки картонные</t>
  </si>
  <si>
    <t>5995327201115</t>
  </si>
  <si>
    <t>таблетки, покрытые пленочной оболочкой, 10 мг, 15 шт. - блистеры (4)  - пачки картонные</t>
  </si>
  <si>
    <t>5995327201122</t>
  </si>
  <si>
    <t>5995327201146</t>
  </si>
  <si>
    <t>5995327201139</t>
  </si>
  <si>
    <t>04.08.2026 
1410/25-26</t>
  </si>
  <si>
    <t>04.08.2026 
1413/25-26</t>
  </si>
  <si>
    <t>04.08.2026 
1414/25-26</t>
  </si>
  <si>
    <t>концентрат для приготовления раствора для инфузий, 20 мг/мл, 12.5 мл - флаконы (1)  - пачки картонные</t>
  </si>
  <si>
    <t>04.08.2026 
1415/25-26</t>
  </si>
  <si>
    <t>4610117425625</t>
  </si>
  <si>
    <t>04.08.2026 
1411/25-26</t>
  </si>
  <si>
    <t>04.08.2026 
1416/25-26</t>
  </si>
  <si>
    <t>04.08.2026 
1417/25-26</t>
  </si>
  <si>
    <t>04.08.2026 
1418/25-26</t>
  </si>
  <si>
    <t>05.08.2026 
1419/25-26</t>
  </si>
  <si>
    <t>04.08.2026 
25-7-4370124-изм</t>
  </si>
  <si>
    <t>4680963605502</t>
  </si>
  <si>
    <t>4680963605519</t>
  </si>
  <si>
    <t>4680963605526</t>
  </si>
  <si>
    <t>4680963605533</t>
  </si>
  <si>
    <t>05.08.2026 
25-7-4370718-ОС-изм</t>
  </si>
  <si>
    <t>4605453042575</t>
  </si>
  <si>
    <t>4605453042582</t>
  </si>
  <si>
    <t>4605453042599</t>
  </si>
  <si>
    <t>Уноглиф®</t>
  </si>
  <si>
    <t>ЛП-№(009822)-(РГ-RU)</t>
  </si>
  <si>
    <t>05.08.2026 
1420/25-26</t>
  </si>
  <si>
    <t>4660185041142</t>
  </si>
  <si>
    <t>4660185041159</t>
  </si>
  <si>
    <t>суппозитории ректальные, 250 мг, 5 шт. - контурная ячейковая  упаковка (2)  /  / - пачка  картонная</t>
  </si>
  <si>
    <t>05.08.2026 
1421/25-26</t>
  </si>
  <si>
    <t>суппозитории ректальные, 50 мг, 5 шт. - контурная ячейковая  упаковка (2)  /  / - пачка картонная</t>
  </si>
  <si>
    <t>05.08.2026 
25-7-4369878-изм</t>
  </si>
  <si>
    <t>05.08.2026 
25-7-4369884-изм</t>
  </si>
  <si>
    <t xml:space="preserve">Вл.Вып.к.ЗАО "Фармацевтический завод ЭГИС", Венгрия (HU 10686506); Перв.Уп.Втор.Уп.Пр.Микро Лабс Лимитед, Индия (30AABCM2131N1ZV); </t>
  </si>
  <si>
    <t>05.08.2026 
25-7-4369877-изм</t>
  </si>
  <si>
    <t>05.08.2026 
25-7-4369883-изм</t>
  </si>
  <si>
    <t>ЛП-№(015164)-(РГ-RU)</t>
  </si>
  <si>
    <t>05.08.2026 
25-7-4369812-изм</t>
  </si>
  <si>
    <t>раствор для подкожного и внутривенного введения, 100 ЕД/мл, 3 мл - картридж в шприц-ручке ФлексТач® (5)  - пачки картонные</t>
  </si>
  <si>
    <t xml:space="preserve">Вл.Вып.к.Втор.Уп.Ново Нордиск А/С, Дания (62 56 53 14); Перв.Уп.Пр.Ново Нордиск Продукао Фармасьютика до Бразил Лтда., Бразилия (433136584.00-70); </t>
  </si>
  <si>
    <t>05.08.2026 
25-7-4369813-ОС-изм</t>
  </si>
  <si>
    <t xml:space="preserve">Вл.Вып.к.Перв.Уп.Втор.Уп.Пр.АО Ген Илач ве Саглык Урунлери Сан. Ве Тидж. А.Ш., Турция (9909558783); </t>
  </si>
  <si>
    <t>ЛП-006297</t>
  </si>
  <si>
    <t>05.08.2026 
25-7-4369810-изм</t>
  </si>
  <si>
    <t>таблетки, 300 мг, 1000 шт. - пакеты (1)  - банки пластмассовые</t>
  </si>
  <si>
    <t>ЛП-№(015308)-(РГ-RU)</t>
  </si>
  <si>
    <t>04.08.2026 
25-7-4369507-ОПР-изм</t>
  </si>
  <si>
    <t>4620136914130</t>
  </si>
  <si>
    <t>4620136914123</t>
  </si>
  <si>
    <t>ЛП-№(015205)-(РГ-RU)</t>
  </si>
  <si>
    <t>4620136914154</t>
  </si>
  <si>
    <t>4620136914178</t>
  </si>
  <si>
    <t>4620136914161</t>
  </si>
  <si>
    <t>4620136914185</t>
  </si>
  <si>
    <t>Дэлюкс</t>
  </si>
  <si>
    <t xml:space="preserve">Вл.Микро Лабс Лимитед, Индия (AABCM2131N); Вып.к.Перв.Уп.Втор.Уп.Пр.Микро Лабс Лимитед, Индия (33AABCM2131N1ZP); </t>
  </si>
  <si>
    <t>ЛП-№(014344)-(РГ-RU)</t>
  </si>
  <si>
    <t>04.08.2026 
25-7-4369528-изм</t>
  </si>
  <si>
    <t>8901302203736</t>
  </si>
  <si>
    <t>03.08.2026 
25-7-4369475-сниж</t>
  </si>
  <si>
    <t>30.07.2026 
1376/25-26/ОС-подтв</t>
  </si>
  <si>
    <t>таблетки, 250 мкг, 15 шт. - упаковки ячейковые контурные (2)  /  / - пачки картонные</t>
  </si>
  <si>
    <t>06.08.2026 
1430/25-26</t>
  </si>
  <si>
    <t>06.08.2026 
1422/25-26</t>
  </si>
  <si>
    <t>06.08.2026 
1423/25-26</t>
  </si>
  <si>
    <t>06.08.2026 
1424/25-26</t>
  </si>
  <si>
    <t>порошок для приготовления раствора для приема внутрь, 10 г, 1 шт. - пакеты (20)  - пачки картонные</t>
  </si>
  <si>
    <t>06.08.2026 
1425/25-26</t>
  </si>
  <si>
    <t>06.08.2026 
1426/25-26</t>
  </si>
  <si>
    <t>лиофилизат для приготовления раствора для инфузий и приема внутрь, 1 г, 1 шт. - флакон (1)  - пачка  картонная</t>
  </si>
  <si>
    <t>06.08.2026 
1427/25-26</t>
  </si>
  <si>
    <t>лиофилизат для приготовления раствора для инфузий и приема внутрь, 0.5 г, 1 шт. - флакон (1)  - пачка  картонная</t>
  </si>
  <si>
    <t>06.08.2026 
1428/25-26</t>
  </si>
  <si>
    <t>06.08.2026 
1429/25-26</t>
  </si>
  <si>
    <t>06.08.2026 
1431/25-26</t>
  </si>
  <si>
    <t>ТЕГРИЯР®</t>
  </si>
  <si>
    <t>лиофилизат для приготовления раствора для внутривенного введения, 50 мг, 50 мг - флаконы (1)  / в комплекте с растворителем: вода для инъекций (ампулы) 10 мл-1 шт., шприцем стерильным - 1 шт., иглами стерильными - 2 шт., салфетками спиртовыми - 2 шт. / - пачки картонные</t>
  </si>
  <si>
    <t>ЛП-№(015115)-(РГ-RU)</t>
  </si>
  <si>
    <t>06.08.2026 
1432/25-26</t>
  </si>
  <si>
    <t>4650094097347</t>
  </si>
  <si>
    <t>06.08.2026 
1433/25-26</t>
  </si>
  <si>
    <t>06.08.2026 
1434/25-26</t>
  </si>
  <si>
    <t>06.08.2026 
1435/25-26</t>
  </si>
  <si>
    <t>06.08.2026 
1436/25-26</t>
  </si>
  <si>
    <t>06.08.2026 
1437/25-26</t>
  </si>
  <si>
    <t>07.08.2026 
25-7-4370321-изм</t>
  </si>
  <si>
    <t>4610512790205</t>
  </si>
  <si>
    <t>раствор для инфузий, 0.9%, 500 мл - флакон (20)  - гофрокорб картонный (для стационаров)</t>
  </si>
  <si>
    <t>07.08.2026 
25-7-4370319-изм</t>
  </si>
  <si>
    <t>раствор для инфузий, 0.9%, 1000 мл - флакон (10)  - гофрокорб картонный (для стационаров)</t>
  </si>
  <si>
    <t>07.08.2026 
1438/25-26</t>
  </si>
  <si>
    <t>Флударабел®</t>
  </si>
  <si>
    <t>таблетки, покрытые пленочной оболочкой, 10 мг, 5 шт. - флаконы (1)  - пачки картонные</t>
  </si>
  <si>
    <t>ЛП-№(013365)-(РГ-RU)</t>
  </si>
  <si>
    <t>07.08.2026 
25-7-4370320-ОПР-изм</t>
  </si>
  <si>
    <t>таблетки, покрытые пленочной оболочкой, 10 мг, 15 шт. - флаконы (1)  - пачки картонные</t>
  </si>
  <si>
    <t>таблетки, покрытые пленочной оболочкой, 10 мг, 25 шт. - флаконы (1)  - пачки картонные</t>
  </si>
  <si>
    <t>Апиксабан ПСК</t>
  </si>
  <si>
    <t>ЛП-№(015447)-(РГ-RU)</t>
  </si>
  <si>
    <t>07.08.2026 
1439/25-26</t>
  </si>
  <si>
    <t>4680068455774</t>
  </si>
  <si>
    <t>4680068455804</t>
  </si>
  <si>
    <t>4680068455842</t>
  </si>
  <si>
    <t>4680068455866</t>
  </si>
  <si>
    <t>07.08.2026 
1440/25-26</t>
  </si>
  <si>
    <t>Тикагрелор-Фарм-Синтез</t>
  </si>
  <si>
    <t xml:space="preserve">Вл.Акционерное общество "Фарм-Синтез" (АО "Фарм-Синтез"), Россия; Перв.Уп.Втор.Уп.Пр.Общество с ограниченной ответственностью "АЗТ ФАРМА К.Б." (ООО "АЗТ ФАРМА К.Б."), Россия; Вып.к.Акционерное общество "Фарм-Синтез" (АО "Фарм-Синтез"), Россия; </t>
  </si>
  <si>
    <t>ЛП-№(015556)-(РГ-RU)</t>
  </si>
  <si>
    <t>07.08.2026 
1441/25-26</t>
  </si>
  <si>
    <t>4603469003269</t>
  </si>
  <si>
    <t>4603469003276</t>
  </si>
  <si>
    <t>4603469003283</t>
  </si>
  <si>
    <t>4603469003290</t>
  </si>
  <si>
    <t>4603469003306</t>
  </si>
  <si>
    <t>таблетки, покрытые пленочной оболочкой, 200 мг (102.8 мг+97.2 мг), 14 шт. - блистеры (2)  - пачки картонные</t>
  </si>
  <si>
    <t>07.08.2026 
1442/25-26</t>
  </si>
  <si>
    <t>03838989785086</t>
  </si>
  <si>
    <t>таблетки, покрытые пленочной оболочкой, 100 мг (51.4 мг+48.6 мг), 14 шт. - блистеры (2)  - пачки картонные</t>
  </si>
  <si>
    <t>03838989785079</t>
  </si>
  <si>
    <t>таблетки, покрытые пленочной оболочкой, 50 мг (25.7 мг+24.3 мг), 14 шт. - блистеры (2)  - пачки картонные</t>
  </si>
  <si>
    <t>03838989785062</t>
  </si>
  <si>
    <t>раствор для внутривенного введения, 200 мг/мл, 5 мл - ампулы (5)  - упаковки ячейковые контурные (1) - пачки картонные</t>
  </si>
  <si>
    <t>ЛП-№(014552)-(РГ-RU)</t>
  </si>
  <si>
    <t>07.08.2026 
25-7-4370459-изм</t>
  </si>
  <si>
    <t>4605453067431</t>
  </si>
  <si>
    <t>раствор для внутривенного введения, 200 мг/мл, 5 мл - ампулы (10)  - упаковки ячейковые контурные (1) - пачки картонные</t>
  </si>
  <si>
    <t>4605453067448</t>
  </si>
  <si>
    <t>4605453067455</t>
  </si>
  <si>
    <t>07.08.2026 
1443/25-26</t>
  </si>
  <si>
    <t>07.08.2026 
1444/25-26</t>
  </si>
  <si>
    <t>ЛП-№(011424)-(РГ-RU)</t>
  </si>
  <si>
    <t>07.08.2026 
25-7-4370462-ОС-изм</t>
  </si>
  <si>
    <t>4605453053335</t>
  </si>
  <si>
    <t>4605453053366</t>
  </si>
  <si>
    <t>раствор для внутривенного и внутримышечного введения, 10 мг/мл, 1 мл - ампулы (10)  - упаковки ячейковые контурные (1) - пачки картонные</t>
  </si>
  <si>
    <t>4605453053373</t>
  </si>
  <si>
    <t>4605453053380</t>
  </si>
  <si>
    <t>ЛП-№(015359)-(РГ-RU)</t>
  </si>
  <si>
    <t>07.08.2026 
25-7-4370327-ОПР-изм</t>
  </si>
  <si>
    <t>4670140403403</t>
  </si>
  <si>
    <t>4670140403397</t>
  </si>
  <si>
    <t>раствор для инфузий, 40 мг/мл, 200 мл - бутылки (6)  - ящики картонные (для стационаров)</t>
  </si>
  <si>
    <t>05.08.2026 
1421/1/25-26/ОС</t>
  </si>
  <si>
    <t>раствор для инфузий, 150 мг/мл, 200 мл - контейнер (1)  /  / - пачка  картонная</t>
  </si>
  <si>
    <t>07.08.2026 
1450/25-26</t>
  </si>
  <si>
    <t>раствор для инфузий, 150 мг/мл, 400 мл - контейнер (1)  /  / - пачка  картонная</t>
  </si>
  <si>
    <t>07.08.2026 
1449/25-26</t>
  </si>
  <si>
    <t>4670414040501</t>
  </si>
  <si>
    <t xml:space="preserve">Вл.Общество с ограниченной ответственностью "ПРАНАФАРМ" (ООО "ПРАНАФАРМ"), Россия; Вып.к.Перв.Уп.Втор.Уп.Пр.Общество с ограниченной ответственностью "ПРАНАФАРМ" (ООО "ПРАНАФАРМ"), Россия; </t>
  </si>
  <si>
    <t>4610188929091</t>
  </si>
  <si>
    <t>4670414040518</t>
  </si>
  <si>
    <t>4610188929107</t>
  </si>
  <si>
    <t>Темпонет®</t>
  </si>
  <si>
    <t>суспензия для приема внутрь со вкусом клубники, 100 мг/5 мл, 200 мл - флаконы (1)  / в комплекте с ложкой мерной или стаканчиком мерным или шприцем мерным / - пачки картонные</t>
  </si>
  <si>
    <t>ЛП-№(009173)-(РГ-RU)</t>
  </si>
  <si>
    <t>07.08.2026 
1448/25-26</t>
  </si>
  <si>
    <t>4610017502815</t>
  </si>
  <si>
    <t>суспензия для приема внутрь со вкусом апельсина, 100 мг/5 мл, 200 мл - флаконы (1)  / в комплекте с ложкой мерной или стаканчиком мерным или шприцем мерным / - пачки картонные</t>
  </si>
  <si>
    <t>4610017502853</t>
  </si>
  <si>
    <t>суспензия для приема внутрь со вкусом апельсина, 100 мг/5 мл, 150 мл - флаконы (1)  / в комплекте с ложкой мерной или стаканчиком мерным или шприцем мерным / - пачки картонные</t>
  </si>
  <si>
    <t>4610017503881</t>
  </si>
  <si>
    <t>суспензия для приема внутрь со вкусом клубники, 100 мг/5 мл, 150 мл - флаконы (1)  / в комплекте с ложкой мерной или стаканчиком мерным или шприцем мерным / - пачки картонные</t>
  </si>
  <si>
    <t>4610017503867</t>
  </si>
  <si>
    <t>НАБИКУИС</t>
  </si>
  <si>
    <t>ЛП-№(014655)-(РГ-RU)</t>
  </si>
  <si>
    <t>07.08.2026 
1451/25-26</t>
  </si>
  <si>
    <t>8901043019986</t>
  </si>
  <si>
    <t>8901043019993</t>
  </si>
  <si>
    <t>8901043020005</t>
  </si>
  <si>
    <t>8901043020012</t>
  </si>
  <si>
    <t>8901043020029</t>
  </si>
  <si>
    <t>8901043020036</t>
  </si>
  <si>
    <t>Треледжи Эллипта</t>
  </si>
  <si>
    <t>07.08.2026 
25-7-4369875-изм</t>
  </si>
  <si>
    <t>07.08.2026 
25-7-4369808-изм</t>
  </si>
  <si>
    <t>ЛП-№(015207)-(РГ-RU)</t>
  </si>
  <si>
    <t>05.08.2026 
25-7-4369166-ОПР-изм</t>
  </si>
  <si>
    <t>07.08.2026 
1446/25-26/ОС-подтв</t>
  </si>
  <si>
    <t>07.08.2026 
1447/25-26/ОС-подтв</t>
  </si>
  <si>
    <t>10.08.2026 
1452/25-26/ОС-подтв</t>
  </si>
  <si>
    <t>10.08.2026 
25-7-4370120-ОС-изм</t>
  </si>
  <si>
    <t>4610188926472</t>
  </si>
  <si>
    <t>4610188926489</t>
  </si>
  <si>
    <t>4610188926298</t>
  </si>
  <si>
    <t>4610188926366</t>
  </si>
  <si>
    <t>4610188926373</t>
  </si>
  <si>
    <t>4610188926380</t>
  </si>
  <si>
    <t>4610188926397</t>
  </si>
  <si>
    <t>4610188926465</t>
  </si>
  <si>
    <t>4610188926496</t>
  </si>
  <si>
    <t>10.08.2026 
25-7-4370120-ОПР-изм</t>
  </si>
  <si>
    <t>4610188926267</t>
  </si>
  <si>
    <t>4610188926274</t>
  </si>
  <si>
    <t>4610188926281</t>
  </si>
  <si>
    <t>10.08.2026 
25-7-4370465-изм</t>
  </si>
  <si>
    <t>4605453030510</t>
  </si>
  <si>
    <t xml:space="preserve">Вл.Сан Фармасьютикал Индастриз Лтд, Индия (AADCS3124K); Вып.к.Перв.Уп.Втор.Уп.Пр.Сан Фарма Лабораториз Лимитед, Индия (7720508094); </t>
  </si>
  <si>
    <t>10.08.2026 
25-7-4370326-ОПР-изм</t>
  </si>
  <si>
    <t>мазь для наружного применения, 5 мг/г, 10 г - туба (1)  - пачка картонная</t>
  </si>
  <si>
    <t>ЛП-№(013254)-(РГ-RU)</t>
  </si>
  <si>
    <t>10.08.2026 
25-7-4370323-изм</t>
  </si>
  <si>
    <t>ЛП-№(014360)-(РГ-RU)</t>
  </si>
  <si>
    <t>10.08.2026 
25-7-4370466-изм</t>
  </si>
  <si>
    <t>4605453067257</t>
  </si>
  <si>
    <t>раствор для внутривенного и внутримышечного введения, 100 мг/мл, 10 мл - ампулы (10)  - упаковки ячейковые контурные (1) - пачки картонные</t>
  </si>
  <si>
    <t>4605453067264</t>
  </si>
  <si>
    <t>4605453067271</t>
  </si>
  <si>
    <t>суспензия для приема внутрь, 250 мг/5 мл, 250 мл - флаконы (1)  / в комплекте с ложкой дозирующей / - пачка картонная</t>
  </si>
  <si>
    <t xml:space="preserve">Вл.Акционерное общество "Обнинская химико-фармацевтическая компания" (АО "ОХФК"), Россия (4025062616); Перв.Уп.Пр.ИЧЕ С.П.А., Италия (01227810353); Вып.к.Втор.Уп.Акционерное общество "Обнинская химико-фармацевтическая компания" (АО "ОХФК"), Россия (4025062616); </t>
  </si>
  <si>
    <t>10.08.2026 
25-7-4370115-ОС-изм</t>
  </si>
  <si>
    <t>4650337740337</t>
  </si>
  <si>
    <t>10.08.2026 
25-7-4370325-ОПР-изм</t>
  </si>
  <si>
    <t>4610383704417</t>
  </si>
  <si>
    <t>10.08.2026 
25-7-4370324-ОПР-изм</t>
  </si>
  <si>
    <t>4610383704400</t>
  </si>
  <si>
    <t>10.08.2026 
25-7-4370328-изм</t>
  </si>
  <si>
    <t>4610383704141</t>
  </si>
  <si>
    <t>4610383704165</t>
  </si>
  <si>
    <t>4610383704158</t>
  </si>
  <si>
    <t>4610383704172</t>
  </si>
  <si>
    <t>концентрат для приготовления раствора для инфузий, 40 мг/мл, 10 мл - ампулы (5)  - упаковки ячейковые контурные (1) - пачки картонные</t>
  </si>
  <si>
    <t>10.08.2026 
25-7-4370463-изм</t>
  </si>
  <si>
    <t>4605453067158</t>
  </si>
  <si>
    <t>концентрат для приготовления раствора для инфузий, 40 мг/мл, 10 мл - ампулы (10)  - упаковки ячейковые контурные (1) - пачки картонные</t>
  </si>
  <si>
    <t>4605453067165</t>
  </si>
  <si>
    <t>4605453067172</t>
  </si>
  <si>
    <t>ЛП-№(015270)-(РГ-RU)</t>
  </si>
  <si>
    <t>10.08.2026 
25-7-4370317-изм</t>
  </si>
  <si>
    <t>4680068455958</t>
  </si>
  <si>
    <t>4680068455989</t>
  </si>
  <si>
    <t>4680068456016</t>
  </si>
  <si>
    <t>4680068455965</t>
  </si>
  <si>
    <t>4680068455996</t>
  </si>
  <si>
    <t>4680068456023</t>
  </si>
  <si>
    <t>10.08.2026 
25-7-4370316-изм</t>
  </si>
  <si>
    <t xml:space="preserve">Вл.Акционерное общество "ЛЕККО" (АО "ЛЕККО), Россия (3321005528); Перв.Уп.Пр.Акционерное общество "ЛЕККО" (АО "ЛЕККО), Россия (3321005528); Втор.Уп.Акционерное общество "ЛЕККО" (АО "ЛЕККО), Россия (3321005528); Вып.к.Акционерное общество "ЛЕККО" (АО "ЛЕККО), Россия (3321005528); </t>
  </si>
  <si>
    <t>10.08.2026 
25-7-4370318-изм</t>
  </si>
  <si>
    <t>жидкость для ингаляций, 100 мл - флаконы (1)  - пачки картонные (для стационаров)</t>
  </si>
  <si>
    <t>ЛП-№(014811)-(РГ-RU)</t>
  </si>
  <si>
    <t>10.08.2026 
25-7-4370116-ОПР-изм</t>
  </si>
  <si>
    <t>жидкость для ингаляций, 100 мл - флаконы (1)  / в комплекте с адаптером для заливки (система Quik-Fil) / - пачки картонные (для стационаров)</t>
  </si>
  <si>
    <t>жидкость для ингаляций, 100 мл - флаконы (30)  / в комплекте с адаптером для заливки (система Quik-Fil) / - коробка картонная (для стационаров)</t>
  </si>
  <si>
    <t>жидкость для ингаляций, 250 мл - флаконы (30)  / в комплекте с адаптером для заливки (система Quik-Fil) / - коробки картонные (для стационаров)</t>
  </si>
  <si>
    <t>жидкость для ингаляций, 100 мл - флаконы (30)  / в комплекте с адаптером для заливки (система Quik-Fil) / - коробки картонные (для стационаров)</t>
  </si>
  <si>
    <t>10.08.2026 
25-7-4370116-изм</t>
  </si>
  <si>
    <t>жидкость для ингаляций, 250 мл - флаконы (1)  / в комплекте с адаптером для заливки (система Quik-Fil) / - пачки картонные (для стационаров)</t>
  </si>
  <si>
    <t>ЛП-№(012279)-(РГ-RU)</t>
  </si>
  <si>
    <t>10.08.2026 
25-7-4370119-изм</t>
  </si>
  <si>
    <t>10.08.2026 
25-7-4370119-ОПР-изм</t>
  </si>
  <si>
    <t>11.08.2026 
1453/25-26/ОС-подтв</t>
  </si>
  <si>
    <t>11.08.2026 
1454/25-26</t>
  </si>
  <si>
    <t>11.08.2026 
1455/25-26</t>
  </si>
  <si>
    <t>11.08.2026 
1456/25-26</t>
  </si>
  <si>
    <t>11.08.2026 
1457/25-26</t>
  </si>
  <si>
    <t>ЛП-№(013460)-(РГ-RU)</t>
  </si>
  <si>
    <t>11.08.2026 
25-7-4370501-ОПР-изм</t>
  </si>
  <si>
    <t>4610383704455</t>
  </si>
  <si>
    <t>ЛП-№(012963)-(РГ-RU)</t>
  </si>
  <si>
    <t>11.08.2026 
25-7-4370502-изм</t>
  </si>
  <si>
    <t>4610383704462</t>
  </si>
  <si>
    <t>ЛП-№(011311)-(РГ-RU)</t>
  </si>
  <si>
    <t>11.08.2026 
25-7-4371056-ОС-изм</t>
  </si>
  <si>
    <t>таблетки, 0.15 мг, 10 шт - упаковки ячейковые контурные (5)  - пачки картонные</t>
  </si>
  <si>
    <t>ЛП-№(011210)-(РГ-RU)</t>
  </si>
  <si>
    <t>11.08.2026 
25-7-4371056-изм</t>
  </si>
  <si>
    <t>ЛП-№(011039)-(РГ-RU)</t>
  </si>
  <si>
    <t>ЛП-№(008931)-(РГ-RU)</t>
  </si>
  <si>
    <t>ЛП-№(011766)-(РГ-RU)</t>
  </si>
  <si>
    <t>ГЛИКВИТАБС®</t>
  </si>
  <si>
    <t>11.08.2026 
25-7-4371076-изм</t>
  </si>
  <si>
    <t>4601669023278</t>
  </si>
  <si>
    <t>4601669023285</t>
  </si>
  <si>
    <t>4601669023292</t>
  </si>
  <si>
    <t>11.08.2026 
25-7-4370503-изм</t>
  </si>
  <si>
    <t>4610383704448</t>
  </si>
  <si>
    <t>таблетки, покрытые пленочной оболочкой, 125 мг, 10 шт - упаковки ячейковые контурные (2)  - пачки картонные</t>
  </si>
  <si>
    <t>11.08.2026 
25-7-4370322-ОПР-изм</t>
  </si>
  <si>
    <t>4690655034787</t>
  </si>
  <si>
    <t>12.08.2026 
1458/25-26</t>
  </si>
  <si>
    <t>12.08.2026 
25-7-4371177-ОС-изм</t>
  </si>
  <si>
    <t>4603988086866</t>
  </si>
  <si>
    <t>4603988086842</t>
  </si>
  <si>
    <t>12.08.2026 
25-7-4371177-изм</t>
  </si>
  <si>
    <t>4603988086873</t>
  </si>
  <si>
    <t>4603988086835</t>
  </si>
  <si>
    <t>4603988086880</t>
  </si>
  <si>
    <t>4603988086903</t>
  </si>
  <si>
    <t>Нусинерсен Фармасинтез</t>
  </si>
  <si>
    <t>ЛП-№(015559)-(РГ-RU)</t>
  </si>
  <si>
    <t>12.08.2026 
1460/25-26</t>
  </si>
  <si>
    <t>4605310031124</t>
  </si>
  <si>
    <t>13.08.2026 
1461/25-26</t>
  </si>
  <si>
    <t>12.08.2026 
25-7-4371078-изм</t>
  </si>
  <si>
    <t>таблетки, покрытые пленочной оболочкой, 400 мг, 35 шт. - флакон (1)  - пачка картанная</t>
  </si>
  <si>
    <t>ЛП-№(015064)-(РГ-RU)</t>
  </si>
  <si>
    <t>12.08.2026 
25-7-4370636-изм</t>
  </si>
  <si>
    <t>таблетки, покрытые пленочной оболочкой, 400 мг, 45 шт. - флакон (1)  - пачка каротонная</t>
  </si>
  <si>
    <t>Препидил®</t>
  </si>
  <si>
    <t>12.08.2026 
1459/25-26/ОС</t>
  </si>
  <si>
    <t>11.08.2026 
25-7-4371174-сниж</t>
  </si>
  <si>
    <t>капли назальные, 0.1%, 10 мл - флакон с дозатором-капельницей (1)  - пачка  картоная</t>
  </si>
  <si>
    <t>ЛП-№(015154)-(РГ-RU)</t>
  </si>
  <si>
    <t>12.08.2026 
25-7-4371182-изм</t>
  </si>
  <si>
    <t>капли назальные, 10000 МЕ/мл, 10 мл - флакон с дозатором-капельницей (1)  - пачка картонная</t>
  </si>
  <si>
    <t>ЛП-№(015554)-(РГ-RU)</t>
  </si>
  <si>
    <t>12.08.2026 
25-7-4371080-ОПР-изм</t>
  </si>
  <si>
    <t>4670012611103</t>
  </si>
  <si>
    <t>ЛП-№(015533)-(РГ-RU)</t>
  </si>
  <si>
    <t>12.08.2026 
25-7-4371079-изм</t>
  </si>
  <si>
    <t>12.08.2026 
25-7-4371085-изм</t>
  </si>
  <si>
    <t>12.08.2026 
25-7-4370505-сниж</t>
  </si>
  <si>
    <t>13.08.2026 
1462/25-26</t>
  </si>
  <si>
    <t>таблетки, 500 мг, 2 шт. - упаковки ячейковые контурные (25)  /  / - пачки картонные</t>
  </si>
  <si>
    <t>Предель-ная оптовая надбавка, руб</t>
  </si>
  <si>
    <t>Предельная розничная надбавка, руб.</t>
  </si>
  <si>
    <t>Предель-ная розничная цена на лекарствен-ный препарат, руб. (без НДС)</t>
  </si>
  <si>
    <t>Предельная розничная цена на лекарствен-ный препарат, руб. (с НДС)</t>
  </si>
  <si>
    <t>Государственный реестр предельных розничных цен  на лекарственные препараты,_x000D_
включенные в перечень жизненно необходимых и важнейших лекарственных препаратов,_x000D_
реализуемые в Ивановской области (дополнение за 01.08.2026-14.08.2026)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</si>
</sst>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##\ ###"/>
    <numFmt numFmtId="165" formatCode="[$-10419]###\ ###\ ##0.00"/>
  </numFmts>
  <fonts count="9" x14ac:knownFonts="1">
    <font>
      <sz val="10"/>
      <name val="Arial"/>
    </font>
    <font>
      <b/>
      <sz val="14"/>
      <color indexed="8"/>
      <name val="Times New Roman"/>
      <charset val="204"/>
    </font>
    <font>
      <b/>
      <sz val="8"/>
      <color indexed="8"/>
      <name val="Times New Roman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0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3" xfId="0" applyFont="1" applyBorder="1" applyAlignment="1" applyProtection="1">
      <alignment horizontal="left" vertical="top" wrapText="1" readingOrder="1"/>
      <protection locked="0"/>
    </xf>
    <xf numFmtId="0" fontId="3" fillId="0" borderId="4" xfId="0" applyFont="1" applyBorder="1" applyAlignment="1" applyProtection="1">
      <alignment vertical="top" wrapText="1" readingOrder="1"/>
      <protection locked="0"/>
    </xf>
    <xf numFmtId="164" fontId="3" fillId="0" borderId="4" xfId="0" applyNumberFormat="1" applyFont="1" applyBorder="1" applyAlignment="1" applyProtection="1">
      <alignment horizontal="center" vertical="top" wrapText="1" readingOrder="1"/>
      <protection locked="0"/>
    </xf>
    <xf numFmtId="165" fontId="3" fillId="0" borderId="4" xfId="0" applyNumberFormat="1" applyFont="1" applyBorder="1" applyAlignment="1" applyProtection="1">
      <alignment vertical="top" wrapText="1" readingOrder="1"/>
      <protection locked="0"/>
    </xf>
    <xf numFmtId="0" fontId="3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2" fillId="2" borderId="5" xfId="0" applyFont="1" applyFill="1" applyBorder="1" applyAlignment="1" applyProtection="1">
      <alignment horizontal="center" vertical="center" wrapText="1" readingOrder="1"/>
      <protection locked="0"/>
    </xf>
    <xf numFmtId="14" fontId="4" fillId="0" borderId="6" xfId="0" applyNumberFormat="1" applyFont="1" applyBorder="1" applyAlignment="1" applyProtection="1">
      <alignment horizontal="center" vertical="top" wrapText="1" readingOrder="1"/>
      <protection locked="0"/>
    </xf>
    <xf numFmtId="2" fontId="6" fillId="0" borderId="7" xfId="1" applyNumberFormat="1" applyFont="1" applyBorder="1" applyAlignment="1">
      <alignment horizontal="right" vertical="top" wrapText="1"/>
    </xf>
    <xf numFmtId="2" fontId="6" fillId="0" borderId="7" xfId="0" applyNumberFormat="1" applyFont="1" applyBorder="1" applyAlignment="1">
      <alignment horizontal="right" vertical="top"/>
    </xf>
    <xf numFmtId="0" fontId="7" fillId="3" borderId="8" xfId="0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 wrapText="1"/>
    </xf>
    <xf numFmtId="2" fontId="6" fillId="4" borderId="7" xfId="0" applyNumberFormat="1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top" wrapText="1" readingOrder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6"/>
  <sheetViews>
    <sheetView tabSelected="1" topLeftCell="A359" zoomScale="75" zoomScaleNormal="75" workbookViewId="0">
      <selection activeCell="I364" sqref="I364"/>
    </sheetView>
  </sheetViews>
  <sheetFormatPr defaultRowHeight="66" customHeight="1" x14ac:dyDescent="0.2"/>
  <cols>
    <col min="1" max="1" width="13.28515625" customWidth="1"/>
    <col min="2" max="2" width="14.28515625" customWidth="1"/>
    <col min="3" max="3" width="16.42578125" customWidth="1"/>
    <col min="4" max="4" width="36" customWidth="1"/>
    <col min="7" max="7" width="14" customWidth="1"/>
    <col min="8" max="8" width="11.5703125" style="1" customWidth="1"/>
    <col min="9" max="9" width="12.42578125" style="1" customWidth="1"/>
    <col min="10" max="10" width="11.85546875" style="1" customWidth="1"/>
    <col min="11" max="11" width="13.140625" style="1" customWidth="1"/>
    <col min="14" max="14" width="13" customWidth="1"/>
    <col min="16" max="16" width="12" customWidth="1"/>
  </cols>
  <sheetData>
    <row r="1" spans="1:16" ht="68.25" customHeight="1" x14ac:dyDescent="0.2">
      <c r="A1" s="17" t="s">
        <v>1676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28.25" customHeight="1" x14ac:dyDescent="0.2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4" t="s">
        <v>1672</v>
      </c>
      <c r="I2" s="14" t="s">
        <v>1673</v>
      </c>
      <c r="J2" s="14" t="s">
        <v>1674</v>
      </c>
      <c r="K2" s="14" t="s">
        <v>1675</v>
      </c>
      <c r="L2" s="2" t="s">
        <v>7</v>
      </c>
      <c r="M2" s="2" t="s">
        <v>8</v>
      </c>
      <c r="N2" s="2" t="s">
        <v>9</v>
      </c>
      <c r="O2" s="2" t="s">
        <v>10</v>
      </c>
      <c r="P2" s="10" t="s">
        <v>366</v>
      </c>
    </row>
    <row r="3" spans="1:16" ht="66" customHeight="1" x14ac:dyDescent="0.2">
      <c r="A3" s="4" t="s">
        <v>104</v>
      </c>
      <c r="B3" s="5" t="s">
        <v>690</v>
      </c>
      <c r="C3" s="5" t="s">
        <v>1079</v>
      </c>
      <c r="D3" s="5" t="s">
        <v>278</v>
      </c>
      <c r="E3" s="5" t="s">
        <v>214</v>
      </c>
      <c r="F3" s="6">
        <v>28</v>
      </c>
      <c r="G3" s="7">
        <v>1454.84</v>
      </c>
      <c r="H3" s="12">
        <f>G3*0.1</f>
        <v>145.48400000000001</v>
      </c>
      <c r="I3" s="13">
        <f>G3*0.15</f>
        <v>218.22599999999997</v>
      </c>
      <c r="J3" s="13">
        <f>G3+H3+I3</f>
        <v>1818.5499999999997</v>
      </c>
      <c r="K3" s="13">
        <f>J3*1.1</f>
        <v>2000.405</v>
      </c>
      <c r="L3" s="8"/>
      <c r="M3" s="5" t="s">
        <v>1032</v>
      </c>
      <c r="N3" s="8" t="s">
        <v>1556</v>
      </c>
      <c r="O3" s="9" t="s">
        <v>467</v>
      </c>
      <c r="P3" s="11">
        <v>46244</v>
      </c>
    </row>
    <row r="4" spans="1:16" ht="66" customHeight="1" x14ac:dyDescent="0.2">
      <c r="A4" s="4" t="s">
        <v>83</v>
      </c>
      <c r="B4" s="5" t="s">
        <v>680</v>
      </c>
      <c r="C4" s="5" t="s">
        <v>1133</v>
      </c>
      <c r="D4" s="5" t="s">
        <v>292</v>
      </c>
      <c r="E4" s="5" t="s">
        <v>169</v>
      </c>
      <c r="F4" s="6">
        <v>20</v>
      </c>
      <c r="G4" s="7">
        <v>1197.52</v>
      </c>
      <c r="H4" s="12">
        <f>G4*0.1</f>
        <v>119.75200000000001</v>
      </c>
      <c r="I4" s="13">
        <f>G4*0.15</f>
        <v>179.62799999999999</v>
      </c>
      <c r="J4" s="13">
        <f>G4+H4+I4</f>
        <v>1496.8999999999999</v>
      </c>
      <c r="K4" s="13">
        <f>J4*1.1</f>
        <v>1646.59</v>
      </c>
      <c r="L4" s="8"/>
      <c r="M4" s="5" t="s">
        <v>972</v>
      </c>
      <c r="N4" s="8" t="s">
        <v>1538</v>
      </c>
      <c r="O4" s="9" t="s">
        <v>378</v>
      </c>
      <c r="P4" s="11">
        <v>46253</v>
      </c>
    </row>
    <row r="5" spans="1:16" ht="66" customHeight="1" x14ac:dyDescent="0.2">
      <c r="A5" s="4" t="s">
        <v>83</v>
      </c>
      <c r="B5" s="5" t="s">
        <v>680</v>
      </c>
      <c r="C5" s="5" t="s">
        <v>656</v>
      </c>
      <c r="D5" s="5" t="s">
        <v>292</v>
      </c>
      <c r="E5" s="5" t="s">
        <v>169</v>
      </c>
      <c r="F5" s="6">
        <v>20</v>
      </c>
      <c r="G5" s="7">
        <v>1197.52</v>
      </c>
      <c r="H5" s="12">
        <f>G5*0.1</f>
        <v>119.75200000000001</v>
      </c>
      <c r="I5" s="13">
        <f>G5*0.15</f>
        <v>179.62799999999999</v>
      </c>
      <c r="J5" s="13">
        <f>G5+H5+I5</f>
        <v>1496.8999999999999</v>
      </c>
      <c r="K5" s="13">
        <f>J5*1.1</f>
        <v>1646.59</v>
      </c>
      <c r="L5" s="8"/>
      <c r="M5" s="5" t="s">
        <v>946</v>
      </c>
      <c r="N5" s="8" t="s">
        <v>1539</v>
      </c>
      <c r="O5" s="9" t="s">
        <v>1540</v>
      </c>
      <c r="P5" s="11">
        <v>46244</v>
      </c>
    </row>
    <row r="6" spans="1:16" ht="66" customHeight="1" x14ac:dyDescent="0.2">
      <c r="A6" s="4" t="s">
        <v>11</v>
      </c>
      <c r="B6" s="5" t="s">
        <v>515</v>
      </c>
      <c r="C6" s="5" t="s">
        <v>126</v>
      </c>
      <c r="D6" s="5" t="s">
        <v>1247</v>
      </c>
      <c r="E6" s="5" t="s">
        <v>127</v>
      </c>
      <c r="F6" s="6">
        <v>6</v>
      </c>
      <c r="G6" s="7">
        <v>820.5</v>
      </c>
      <c r="H6" s="12">
        <f>G6*0.1</f>
        <v>82.050000000000011</v>
      </c>
      <c r="I6" s="13">
        <f>G6*0.15</f>
        <v>123.07499999999999</v>
      </c>
      <c r="J6" s="13">
        <f>G6+H6+I6</f>
        <v>1025.625</v>
      </c>
      <c r="K6" s="13">
        <f>J6*1.1</f>
        <v>1128.1875</v>
      </c>
      <c r="L6" s="8"/>
      <c r="M6" s="5" t="s">
        <v>431</v>
      </c>
      <c r="N6" s="8" t="s">
        <v>1538</v>
      </c>
      <c r="O6" s="9" t="s">
        <v>433</v>
      </c>
      <c r="P6" s="11">
        <v>46253</v>
      </c>
    </row>
    <row r="7" spans="1:16" ht="66" customHeight="1" x14ac:dyDescent="0.2">
      <c r="A7" s="4" t="s">
        <v>11</v>
      </c>
      <c r="B7" s="5" t="s">
        <v>515</v>
      </c>
      <c r="C7" s="5" t="s">
        <v>128</v>
      </c>
      <c r="D7" s="5" t="s">
        <v>1247</v>
      </c>
      <c r="E7" s="5" t="s">
        <v>127</v>
      </c>
      <c r="F7" s="6">
        <v>3</v>
      </c>
      <c r="G7" s="7">
        <v>820.5</v>
      </c>
      <c r="H7" s="12">
        <f>G7*0.1</f>
        <v>82.050000000000011</v>
      </c>
      <c r="I7" s="13">
        <f>G7*0.15</f>
        <v>123.07499999999999</v>
      </c>
      <c r="J7" s="13">
        <f>G7+H7+I7</f>
        <v>1025.625</v>
      </c>
      <c r="K7" s="13">
        <f>J7*1.1</f>
        <v>1128.1875</v>
      </c>
      <c r="L7" s="8"/>
      <c r="M7" s="5" t="s">
        <v>431</v>
      </c>
      <c r="N7" s="8" t="s">
        <v>1538</v>
      </c>
      <c r="O7" s="9" t="s">
        <v>432</v>
      </c>
      <c r="P7" s="11">
        <v>46253</v>
      </c>
    </row>
    <row r="8" spans="1:16" ht="66" customHeight="1" x14ac:dyDescent="0.2">
      <c r="A8" s="4" t="s">
        <v>150</v>
      </c>
      <c r="B8" s="5" t="s">
        <v>548</v>
      </c>
      <c r="C8" s="5" t="s">
        <v>613</v>
      </c>
      <c r="D8" s="5" t="s">
        <v>501</v>
      </c>
      <c r="E8" s="5" t="s">
        <v>151</v>
      </c>
      <c r="F8" s="6">
        <v>30</v>
      </c>
      <c r="G8" s="7">
        <v>178.71</v>
      </c>
      <c r="H8" s="12">
        <f>G8*0.14</f>
        <v>25.019400000000005</v>
      </c>
      <c r="I8" s="13">
        <f>G8*0.22</f>
        <v>39.316200000000002</v>
      </c>
      <c r="J8" s="13">
        <f>G8+H8+I8</f>
        <v>243.04560000000001</v>
      </c>
      <c r="K8" s="13">
        <f>J8*1.1</f>
        <v>267.35016000000002</v>
      </c>
      <c r="L8" s="8"/>
      <c r="M8" s="5" t="s">
        <v>1244</v>
      </c>
      <c r="N8" s="8" t="s">
        <v>1418</v>
      </c>
      <c r="O8" s="9" t="s">
        <v>1207</v>
      </c>
      <c r="P8" s="11">
        <v>46237</v>
      </c>
    </row>
    <row r="9" spans="1:16" ht="66" customHeight="1" x14ac:dyDescent="0.2">
      <c r="A9" s="4" t="s">
        <v>79</v>
      </c>
      <c r="B9" s="5" t="s">
        <v>79</v>
      </c>
      <c r="C9" s="5" t="s">
        <v>166</v>
      </c>
      <c r="D9" s="5" t="s">
        <v>990</v>
      </c>
      <c r="E9" s="5" t="s">
        <v>195</v>
      </c>
      <c r="F9" s="6">
        <v>50</v>
      </c>
      <c r="G9" s="7">
        <v>53.91</v>
      </c>
      <c r="H9" s="12">
        <f>G9*0.17</f>
        <v>9.1646999999999998</v>
      </c>
      <c r="I9" s="13">
        <f>G9*0.3</f>
        <v>16.172999999999998</v>
      </c>
      <c r="J9" s="13">
        <f>G9+H9+I9</f>
        <v>79.247699999999995</v>
      </c>
      <c r="K9" s="13">
        <f>J9*1.1</f>
        <v>87.172470000000004</v>
      </c>
      <c r="L9" s="8"/>
      <c r="M9" s="5" t="s">
        <v>1228</v>
      </c>
      <c r="N9" s="8" t="s">
        <v>1281</v>
      </c>
      <c r="O9" s="9" t="s">
        <v>655</v>
      </c>
      <c r="P9" s="11">
        <v>46237</v>
      </c>
    </row>
    <row r="10" spans="1:16" ht="66" customHeight="1" x14ac:dyDescent="0.2">
      <c r="A10" s="4" t="s">
        <v>79</v>
      </c>
      <c r="B10" s="5" t="s">
        <v>79</v>
      </c>
      <c r="C10" s="5" t="s">
        <v>1212</v>
      </c>
      <c r="D10" s="5" t="s">
        <v>990</v>
      </c>
      <c r="E10" s="5" t="s">
        <v>195</v>
      </c>
      <c r="F10" s="6">
        <v>50</v>
      </c>
      <c r="G10" s="7">
        <v>53.91</v>
      </c>
      <c r="H10" s="12">
        <f>G10*0.17</f>
        <v>9.1646999999999998</v>
      </c>
      <c r="I10" s="13">
        <f>G10*0.3</f>
        <v>16.172999999999998</v>
      </c>
      <c r="J10" s="13">
        <f>G10+H10+I10</f>
        <v>79.247699999999995</v>
      </c>
      <c r="K10" s="13">
        <f>J10*1.1</f>
        <v>87.172470000000004</v>
      </c>
      <c r="L10" s="8"/>
      <c r="M10" s="5" t="s">
        <v>1228</v>
      </c>
      <c r="N10" s="8" t="s">
        <v>1281</v>
      </c>
      <c r="O10" s="9" t="s">
        <v>517</v>
      </c>
      <c r="P10" s="11">
        <v>46237</v>
      </c>
    </row>
    <row r="11" spans="1:16" ht="66" customHeight="1" x14ac:dyDescent="0.2">
      <c r="A11" s="4" t="s">
        <v>118</v>
      </c>
      <c r="B11" s="5" t="s">
        <v>1456</v>
      </c>
      <c r="C11" s="5" t="s">
        <v>1220</v>
      </c>
      <c r="D11" s="5" t="s">
        <v>1216</v>
      </c>
      <c r="E11" s="5" t="s">
        <v>119</v>
      </c>
      <c r="F11" s="6">
        <v>20</v>
      </c>
      <c r="G11" s="7">
        <v>575.85</v>
      </c>
      <c r="H11" s="12">
        <f>G11*0.1</f>
        <v>57.585000000000008</v>
      </c>
      <c r="I11" s="13">
        <f>G11*0.15</f>
        <v>86.377499999999998</v>
      </c>
      <c r="J11" s="13">
        <f>G11+H11+I11</f>
        <v>719.8125</v>
      </c>
      <c r="K11" s="13">
        <f>J11*1.1</f>
        <v>791.79375000000005</v>
      </c>
      <c r="L11" s="8"/>
      <c r="M11" s="5" t="s">
        <v>1523</v>
      </c>
      <c r="N11" s="8" t="s">
        <v>1524</v>
      </c>
      <c r="O11" s="9" t="s">
        <v>1530</v>
      </c>
      <c r="P11" s="11">
        <v>46241</v>
      </c>
    </row>
    <row r="12" spans="1:16" ht="66" customHeight="1" x14ac:dyDescent="0.2">
      <c r="A12" s="4" t="s">
        <v>118</v>
      </c>
      <c r="B12" s="5" t="s">
        <v>1456</v>
      </c>
      <c r="C12" s="5" t="s">
        <v>1066</v>
      </c>
      <c r="D12" s="5" t="s">
        <v>1216</v>
      </c>
      <c r="E12" s="5" t="s">
        <v>119</v>
      </c>
      <c r="F12" s="6">
        <v>60</v>
      </c>
      <c r="G12" s="7">
        <v>1733</v>
      </c>
      <c r="H12" s="12">
        <f>G12*0.1</f>
        <v>173.3</v>
      </c>
      <c r="I12" s="13">
        <f>G12*0.15</f>
        <v>259.95</v>
      </c>
      <c r="J12" s="13">
        <f>G12+H12+I12</f>
        <v>2166.25</v>
      </c>
      <c r="K12" s="13">
        <f>J12*1.1</f>
        <v>2382.875</v>
      </c>
      <c r="L12" s="8"/>
      <c r="M12" s="5" t="s">
        <v>1585</v>
      </c>
      <c r="N12" s="8" t="s">
        <v>1586</v>
      </c>
      <c r="O12" s="9" t="s">
        <v>1592</v>
      </c>
      <c r="P12" s="11">
        <v>46244</v>
      </c>
    </row>
    <row r="13" spans="1:16" ht="66" customHeight="1" x14ac:dyDescent="0.2">
      <c r="A13" s="4" t="s">
        <v>118</v>
      </c>
      <c r="B13" s="5" t="s">
        <v>1456</v>
      </c>
      <c r="C13" s="5" t="s">
        <v>1221</v>
      </c>
      <c r="D13" s="5" t="s">
        <v>1216</v>
      </c>
      <c r="E13" s="5" t="s">
        <v>119</v>
      </c>
      <c r="F13" s="6">
        <v>20</v>
      </c>
      <c r="G13" s="7">
        <v>581.57000000000005</v>
      </c>
      <c r="H13" s="12">
        <f>G13*0.1</f>
        <v>58.157000000000011</v>
      </c>
      <c r="I13" s="13">
        <f>G13*0.15</f>
        <v>87.235500000000002</v>
      </c>
      <c r="J13" s="13">
        <f>G13+H13+I13</f>
        <v>726.96250000000009</v>
      </c>
      <c r="K13" s="13">
        <f>J13*1.1</f>
        <v>799.65875000000017</v>
      </c>
      <c r="L13" s="8"/>
      <c r="M13" s="5" t="s">
        <v>1033</v>
      </c>
      <c r="N13" s="8" t="s">
        <v>1533</v>
      </c>
      <c r="O13" s="9" t="s">
        <v>731</v>
      </c>
      <c r="P13" s="11">
        <v>46241</v>
      </c>
    </row>
    <row r="14" spans="1:16" ht="66" customHeight="1" x14ac:dyDescent="0.2">
      <c r="A14" s="4" t="s">
        <v>118</v>
      </c>
      <c r="B14" s="5" t="s">
        <v>1456</v>
      </c>
      <c r="C14" s="5" t="s">
        <v>304</v>
      </c>
      <c r="D14" s="5" t="s">
        <v>1216</v>
      </c>
      <c r="E14" s="5" t="s">
        <v>119</v>
      </c>
      <c r="F14" s="6">
        <v>60</v>
      </c>
      <c r="G14" s="7">
        <v>1742.96</v>
      </c>
      <c r="H14" s="12">
        <f>G14*0.1</f>
        <v>174.29600000000002</v>
      </c>
      <c r="I14" s="13">
        <f>G14*0.15</f>
        <v>261.44400000000002</v>
      </c>
      <c r="J14" s="13">
        <f>G14+H14+I14</f>
        <v>2178.7000000000003</v>
      </c>
      <c r="K14" s="13">
        <f>J14*1.1</f>
        <v>2396.5700000000006</v>
      </c>
      <c r="L14" s="8"/>
      <c r="M14" s="5" t="s">
        <v>1156</v>
      </c>
      <c r="N14" s="8" t="s">
        <v>1593</v>
      </c>
      <c r="O14" s="9" t="s">
        <v>1157</v>
      </c>
      <c r="P14" s="11">
        <v>46244</v>
      </c>
    </row>
    <row r="15" spans="1:16" ht="66" customHeight="1" x14ac:dyDescent="0.2">
      <c r="A15" s="4" t="s">
        <v>118</v>
      </c>
      <c r="B15" s="5" t="s">
        <v>1254</v>
      </c>
      <c r="C15" s="5" t="s">
        <v>1220</v>
      </c>
      <c r="D15" s="5" t="s">
        <v>1258</v>
      </c>
      <c r="E15" s="5" t="s">
        <v>119</v>
      </c>
      <c r="F15" s="6">
        <v>20</v>
      </c>
      <c r="G15" s="7">
        <v>322.57</v>
      </c>
      <c r="H15" s="12">
        <f>G15*0.14</f>
        <v>45.159800000000004</v>
      </c>
      <c r="I15" s="13">
        <f>G15*0.22</f>
        <v>70.965400000000002</v>
      </c>
      <c r="J15" s="13">
        <f>G15+H15+I15</f>
        <v>438.6952</v>
      </c>
      <c r="K15" s="13">
        <f>J15*1.1</f>
        <v>482.56472000000002</v>
      </c>
      <c r="L15" s="8"/>
      <c r="M15" s="5" t="s">
        <v>870</v>
      </c>
      <c r="N15" s="8" t="s">
        <v>1433</v>
      </c>
      <c r="O15" s="9" t="s">
        <v>1018</v>
      </c>
      <c r="P15" s="11">
        <v>46240</v>
      </c>
    </row>
    <row r="16" spans="1:16" ht="66" customHeight="1" x14ac:dyDescent="0.2">
      <c r="A16" s="4" t="s">
        <v>118</v>
      </c>
      <c r="B16" s="5" t="s">
        <v>1254</v>
      </c>
      <c r="C16" s="5" t="s">
        <v>1066</v>
      </c>
      <c r="D16" s="5" t="s">
        <v>1392</v>
      </c>
      <c r="E16" s="5" t="s">
        <v>119</v>
      </c>
      <c r="F16" s="6">
        <v>60</v>
      </c>
      <c r="G16" s="7">
        <v>967.71</v>
      </c>
      <c r="H16" s="12">
        <f>G16*0.1</f>
        <v>96.771000000000015</v>
      </c>
      <c r="I16" s="13">
        <f>G16*0.15</f>
        <v>145.15649999999999</v>
      </c>
      <c r="J16" s="13">
        <f>G16+H16+I16</f>
        <v>1209.6375</v>
      </c>
      <c r="K16" s="13">
        <f>J16*1.1</f>
        <v>1330.6012500000002</v>
      </c>
      <c r="L16" s="8"/>
      <c r="M16" s="5" t="s">
        <v>968</v>
      </c>
      <c r="N16" s="8" t="s">
        <v>1538</v>
      </c>
      <c r="O16" s="9" t="s">
        <v>390</v>
      </c>
      <c r="P16" s="11">
        <v>46253</v>
      </c>
    </row>
    <row r="17" spans="1:16" ht="66" customHeight="1" x14ac:dyDescent="0.2">
      <c r="A17" s="4" t="s">
        <v>118</v>
      </c>
      <c r="B17" s="5" t="s">
        <v>1254</v>
      </c>
      <c r="C17" s="5" t="s">
        <v>1263</v>
      </c>
      <c r="D17" s="5" t="s">
        <v>1258</v>
      </c>
      <c r="E17" s="5" t="s">
        <v>119</v>
      </c>
      <c r="F17" s="6">
        <v>168</v>
      </c>
      <c r="G17" s="7">
        <v>2709.58</v>
      </c>
      <c r="H17" s="12">
        <f>G17*0.1</f>
        <v>270.95800000000003</v>
      </c>
      <c r="I17" s="13">
        <f>G17*0.15</f>
        <v>406.43699999999995</v>
      </c>
      <c r="J17" s="13">
        <f>G17+H17+I17</f>
        <v>3386.9749999999999</v>
      </c>
      <c r="K17" s="13">
        <f>J17*1.1</f>
        <v>3725.6725000000001</v>
      </c>
      <c r="L17" s="8"/>
      <c r="M17" s="5" t="s">
        <v>1597</v>
      </c>
      <c r="N17" s="8" t="s">
        <v>1603</v>
      </c>
      <c r="O17" s="9" t="s">
        <v>1234</v>
      </c>
      <c r="P17" s="11">
        <v>46244</v>
      </c>
    </row>
    <row r="18" spans="1:16" ht="66" customHeight="1" x14ac:dyDescent="0.2">
      <c r="A18" s="4" t="s">
        <v>118</v>
      </c>
      <c r="B18" s="5" t="s">
        <v>1254</v>
      </c>
      <c r="C18" s="5" t="s">
        <v>1221</v>
      </c>
      <c r="D18" s="5" t="s">
        <v>1258</v>
      </c>
      <c r="E18" s="5" t="s">
        <v>119</v>
      </c>
      <c r="F18" s="6">
        <v>20</v>
      </c>
      <c r="G18" s="7">
        <v>415.68</v>
      </c>
      <c r="H18" s="12">
        <f>G18*0.14</f>
        <v>58.195200000000007</v>
      </c>
      <c r="I18" s="13">
        <f>G18*0.22</f>
        <v>91.449600000000004</v>
      </c>
      <c r="J18" s="13">
        <f>G18+H18+I18</f>
        <v>565.32479999999998</v>
      </c>
      <c r="K18" s="13">
        <f>J18*1.1</f>
        <v>621.85728000000006</v>
      </c>
      <c r="L18" s="8"/>
      <c r="M18" s="5" t="s">
        <v>1457</v>
      </c>
      <c r="N18" s="8" t="s">
        <v>1458</v>
      </c>
      <c r="O18" s="9" t="s">
        <v>1461</v>
      </c>
      <c r="P18" s="11">
        <v>46241</v>
      </c>
    </row>
    <row r="19" spans="1:16" ht="66" customHeight="1" x14ac:dyDescent="0.2">
      <c r="A19" s="4" t="s">
        <v>118</v>
      </c>
      <c r="B19" s="5" t="s">
        <v>1254</v>
      </c>
      <c r="C19" s="5" t="s">
        <v>304</v>
      </c>
      <c r="D19" s="5" t="s">
        <v>1392</v>
      </c>
      <c r="E19" s="5" t="s">
        <v>119</v>
      </c>
      <c r="F19" s="6">
        <v>60</v>
      </c>
      <c r="G19" s="7">
        <v>1247.05</v>
      </c>
      <c r="H19" s="12">
        <f>G19*0.1</f>
        <v>124.705</v>
      </c>
      <c r="I19" s="13">
        <f>G19*0.15</f>
        <v>187.05749999999998</v>
      </c>
      <c r="J19" s="13">
        <f>G19+H19+I19</f>
        <v>1558.8124999999998</v>
      </c>
      <c r="K19" s="13">
        <f>J19*1.1</f>
        <v>1714.6937499999999</v>
      </c>
      <c r="L19" s="8"/>
      <c r="M19" s="5" t="s">
        <v>946</v>
      </c>
      <c r="N19" s="8" t="s">
        <v>1539</v>
      </c>
      <c r="O19" s="9" t="s">
        <v>1543</v>
      </c>
      <c r="P19" s="11">
        <v>46244</v>
      </c>
    </row>
    <row r="20" spans="1:16" ht="66" customHeight="1" x14ac:dyDescent="0.2">
      <c r="A20" s="4" t="s">
        <v>118</v>
      </c>
      <c r="B20" s="5" t="s">
        <v>1254</v>
      </c>
      <c r="C20" s="5" t="s">
        <v>1255</v>
      </c>
      <c r="D20" s="5" t="s">
        <v>1258</v>
      </c>
      <c r="E20" s="5" t="s">
        <v>119</v>
      </c>
      <c r="F20" s="6">
        <v>168</v>
      </c>
      <c r="G20" s="7">
        <v>3491.75</v>
      </c>
      <c r="H20" s="12">
        <f>G20*0.1</f>
        <v>349.17500000000001</v>
      </c>
      <c r="I20" s="13">
        <f>G20*0.15</f>
        <v>523.76249999999993</v>
      </c>
      <c r="J20" s="13">
        <f>G20+H20+I20</f>
        <v>4364.6875</v>
      </c>
      <c r="K20" s="13">
        <f>J20*1.1</f>
        <v>4801.15625</v>
      </c>
      <c r="L20" s="8"/>
      <c r="M20" s="5" t="s">
        <v>442</v>
      </c>
      <c r="N20" s="8" t="s">
        <v>1610</v>
      </c>
      <c r="O20" s="9" t="s">
        <v>450</v>
      </c>
      <c r="P20" s="11">
        <v>46245</v>
      </c>
    </row>
    <row r="21" spans="1:16" ht="66" customHeight="1" x14ac:dyDescent="0.2">
      <c r="A21" s="4" t="s">
        <v>118</v>
      </c>
      <c r="B21" s="5" t="s">
        <v>1522</v>
      </c>
      <c r="C21" s="5" t="s">
        <v>1111</v>
      </c>
      <c r="D21" s="5" t="s">
        <v>373</v>
      </c>
      <c r="E21" s="5" t="s">
        <v>119</v>
      </c>
      <c r="F21" s="6">
        <v>100</v>
      </c>
      <c r="G21" s="7">
        <v>2765.71</v>
      </c>
      <c r="H21" s="12">
        <f>G21*0.1</f>
        <v>276.57100000000003</v>
      </c>
      <c r="I21" s="13">
        <f>G21*0.15</f>
        <v>414.85649999999998</v>
      </c>
      <c r="J21" s="13">
        <f>G21+H21+I21</f>
        <v>3457.1374999999998</v>
      </c>
      <c r="K21" s="13">
        <f>J21*1.1</f>
        <v>3802.8512500000002</v>
      </c>
      <c r="L21" s="8"/>
      <c r="M21" s="5" t="s">
        <v>1597</v>
      </c>
      <c r="N21" s="8" t="s">
        <v>1603</v>
      </c>
      <c r="O21" s="9" t="s">
        <v>265</v>
      </c>
      <c r="P21" s="11">
        <v>46244</v>
      </c>
    </row>
    <row r="22" spans="1:16" ht="66" customHeight="1" x14ac:dyDescent="0.2">
      <c r="A22" s="4" t="s">
        <v>118</v>
      </c>
      <c r="B22" s="5" t="s">
        <v>1522</v>
      </c>
      <c r="C22" s="5" t="s">
        <v>1220</v>
      </c>
      <c r="D22" s="5" t="s">
        <v>373</v>
      </c>
      <c r="E22" s="5" t="s">
        <v>119</v>
      </c>
      <c r="F22" s="6">
        <v>20</v>
      </c>
      <c r="G22" s="7">
        <v>550.09</v>
      </c>
      <c r="H22" s="12">
        <f>G22*0.1</f>
        <v>55.009000000000007</v>
      </c>
      <c r="I22" s="13">
        <f>G22*0.15</f>
        <v>82.513500000000008</v>
      </c>
      <c r="J22" s="13">
        <f>G22+H22+I22</f>
        <v>687.61250000000007</v>
      </c>
      <c r="K22" s="13">
        <f>J22*1.1</f>
        <v>756.37375000000009</v>
      </c>
      <c r="L22" s="8"/>
      <c r="M22" s="5" t="s">
        <v>1513</v>
      </c>
      <c r="N22" s="8" t="s">
        <v>1514</v>
      </c>
      <c r="O22" s="9" t="s">
        <v>1517</v>
      </c>
      <c r="P22" s="11">
        <v>46241</v>
      </c>
    </row>
    <row r="23" spans="1:16" ht="66" customHeight="1" x14ac:dyDescent="0.2">
      <c r="A23" s="4" t="s">
        <v>118</v>
      </c>
      <c r="B23" s="5" t="s">
        <v>1522</v>
      </c>
      <c r="C23" s="5" t="s">
        <v>1066</v>
      </c>
      <c r="D23" s="5" t="s">
        <v>373</v>
      </c>
      <c r="E23" s="5" t="s">
        <v>119</v>
      </c>
      <c r="F23" s="6">
        <v>60</v>
      </c>
      <c r="G23" s="7">
        <v>1655.48</v>
      </c>
      <c r="H23" s="12">
        <f>G23*0.1</f>
        <v>165.548</v>
      </c>
      <c r="I23" s="13">
        <f>G23*0.15</f>
        <v>248.322</v>
      </c>
      <c r="J23" s="13">
        <f>G23+H23+I23</f>
        <v>2069.35</v>
      </c>
      <c r="K23" s="13">
        <f>J23*1.1</f>
        <v>2276.2850000000003</v>
      </c>
      <c r="L23" s="8"/>
      <c r="M23" s="5" t="s">
        <v>1069</v>
      </c>
      <c r="N23" s="8" t="s">
        <v>1580</v>
      </c>
      <c r="O23" s="9" t="s">
        <v>1583</v>
      </c>
      <c r="P23" s="11">
        <v>46244</v>
      </c>
    </row>
    <row r="24" spans="1:16" ht="66" customHeight="1" x14ac:dyDescent="0.2">
      <c r="A24" s="4" t="s">
        <v>118</v>
      </c>
      <c r="B24" s="5" t="s">
        <v>1522</v>
      </c>
      <c r="C24" s="5" t="s">
        <v>936</v>
      </c>
      <c r="D24" s="5" t="s">
        <v>373</v>
      </c>
      <c r="E24" s="5" t="s">
        <v>119</v>
      </c>
      <c r="F24" s="6">
        <v>100</v>
      </c>
      <c r="G24" s="7">
        <v>2781.15</v>
      </c>
      <c r="H24" s="12">
        <f>G24*0.1</f>
        <v>278.11500000000001</v>
      </c>
      <c r="I24" s="13">
        <f>G24*0.15</f>
        <v>417.17250000000001</v>
      </c>
      <c r="J24" s="13">
        <f>G24+H24+I24</f>
        <v>3476.4375000000005</v>
      </c>
      <c r="K24" s="13">
        <f>J24*1.1</f>
        <v>3824.0812500000006</v>
      </c>
      <c r="L24" s="8"/>
      <c r="M24" s="5" t="s">
        <v>866</v>
      </c>
      <c r="N24" s="8" t="s">
        <v>1608</v>
      </c>
      <c r="O24" s="9" t="s">
        <v>586</v>
      </c>
      <c r="P24" s="11">
        <v>46267</v>
      </c>
    </row>
    <row r="25" spans="1:16" ht="66" customHeight="1" x14ac:dyDescent="0.2">
      <c r="A25" s="4" t="s">
        <v>118</v>
      </c>
      <c r="B25" s="5" t="s">
        <v>1522</v>
      </c>
      <c r="C25" s="5" t="s">
        <v>1221</v>
      </c>
      <c r="D25" s="5" t="s">
        <v>373</v>
      </c>
      <c r="E25" s="5" t="s">
        <v>119</v>
      </c>
      <c r="F25" s="6">
        <v>20</v>
      </c>
      <c r="G25" s="7">
        <v>555.69000000000005</v>
      </c>
      <c r="H25" s="12">
        <f>G25*0.1</f>
        <v>55.56900000000001</v>
      </c>
      <c r="I25" s="13">
        <f>G25*0.15</f>
        <v>83.353500000000011</v>
      </c>
      <c r="J25" s="13">
        <f>G25+H25+I25</f>
        <v>694.61250000000007</v>
      </c>
      <c r="K25" s="13">
        <f>J25*1.1</f>
        <v>764.07375000000013</v>
      </c>
      <c r="L25" s="8"/>
      <c r="M25" s="5" t="s">
        <v>1513</v>
      </c>
      <c r="N25" s="8" t="s">
        <v>1514</v>
      </c>
      <c r="O25" s="9" t="s">
        <v>1521</v>
      </c>
      <c r="P25" s="11">
        <v>46241</v>
      </c>
    </row>
    <row r="26" spans="1:16" ht="66" customHeight="1" x14ac:dyDescent="0.2">
      <c r="A26" s="4" t="s">
        <v>118</v>
      </c>
      <c r="B26" s="5" t="s">
        <v>1522</v>
      </c>
      <c r="C26" s="5" t="s">
        <v>304</v>
      </c>
      <c r="D26" s="5" t="s">
        <v>373</v>
      </c>
      <c r="E26" s="5" t="s">
        <v>119</v>
      </c>
      <c r="F26" s="6">
        <v>60</v>
      </c>
      <c r="G26" s="7">
        <v>1665.38</v>
      </c>
      <c r="H26" s="12">
        <f>G26*0.1</f>
        <v>166.53800000000001</v>
      </c>
      <c r="I26" s="13">
        <f>G26*0.15</f>
        <v>249.80700000000002</v>
      </c>
      <c r="J26" s="13">
        <f>G26+H26+I26</f>
        <v>2081.7250000000004</v>
      </c>
      <c r="K26" s="13">
        <f>J26*1.1</f>
        <v>2289.8975000000005</v>
      </c>
      <c r="L26" s="8"/>
      <c r="M26" s="5" t="s">
        <v>1069</v>
      </c>
      <c r="N26" s="8" t="s">
        <v>1580</v>
      </c>
      <c r="O26" s="9" t="s">
        <v>1584</v>
      </c>
      <c r="P26" s="11">
        <v>46244</v>
      </c>
    </row>
    <row r="27" spans="1:16" ht="66" customHeight="1" x14ac:dyDescent="0.2">
      <c r="A27" s="4" t="s">
        <v>12</v>
      </c>
      <c r="B27" s="5" t="s">
        <v>12</v>
      </c>
      <c r="C27" s="5" t="s">
        <v>694</v>
      </c>
      <c r="D27" s="5" t="s">
        <v>307</v>
      </c>
      <c r="E27" s="5" t="s">
        <v>116</v>
      </c>
      <c r="F27" s="6">
        <v>200</v>
      </c>
      <c r="G27" s="7">
        <v>36.99</v>
      </c>
      <c r="H27" s="12">
        <f>G27*0.17</f>
        <v>6.2883000000000004</v>
      </c>
      <c r="I27" s="13">
        <f>G27*0.3</f>
        <v>11.097</v>
      </c>
      <c r="J27" s="13">
        <f>G27+H27+I27</f>
        <v>54.375300000000003</v>
      </c>
      <c r="K27" s="13">
        <f>J27*1.1</f>
        <v>59.812830000000005</v>
      </c>
      <c r="L27" s="8"/>
      <c r="M27" s="5" t="s">
        <v>806</v>
      </c>
      <c r="N27" s="8" t="s">
        <v>1267</v>
      </c>
      <c r="O27" s="9" t="s">
        <v>576</v>
      </c>
      <c r="P27" s="11">
        <v>46246</v>
      </c>
    </row>
    <row r="28" spans="1:16" ht="66" customHeight="1" x14ac:dyDescent="0.2">
      <c r="A28" s="4" t="s">
        <v>12</v>
      </c>
      <c r="B28" s="5" t="s">
        <v>12</v>
      </c>
      <c r="C28" s="5" t="s">
        <v>694</v>
      </c>
      <c r="D28" s="5" t="s">
        <v>307</v>
      </c>
      <c r="E28" s="5" t="s">
        <v>116</v>
      </c>
      <c r="F28" s="6">
        <v>200</v>
      </c>
      <c r="G28" s="7">
        <v>36.99</v>
      </c>
      <c r="H28" s="12">
        <f>G28*0.17</f>
        <v>6.2883000000000004</v>
      </c>
      <c r="I28" s="13">
        <f>G28*0.3</f>
        <v>11.097</v>
      </c>
      <c r="J28" s="13">
        <f>G28+H28+I28</f>
        <v>54.375300000000003</v>
      </c>
      <c r="K28" s="13">
        <f>J28*1.1</f>
        <v>59.812830000000005</v>
      </c>
      <c r="L28" s="8"/>
      <c r="M28" s="5" t="s">
        <v>806</v>
      </c>
      <c r="N28" s="8" t="s">
        <v>1267</v>
      </c>
      <c r="O28" s="9" t="s">
        <v>859</v>
      </c>
      <c r="P28" s="11">
        <v>46246</v>
      </c>
    </row>
    <row r="29" spans="1:16" ht="66" customHeight="1" x14ac:dyDescent="0.2">
      <c r="A29" s="4" t="s">
        <v>12</v>
      </c>
      <c r="B29" s="5" t="s">
        <v>12</v>
      </c>
      <c r="C29" s="5" t="s">
        <v>701</v>
      </c>
      <c r="D29" s="5" t="s">
        <v>292</v>
      </c>
      <c r="E29" s="5" t="s">
        <v>116</v>
      </c>
      <c r="F29" s="6">
        <v>10</v>
      </c>
      <c r="G29" s="7">
        <v>80</v>
      </c>
      <c r="H29" s="12">
        <f>G29*0.17</f>
        <v>13.600000000000001</v>
      </c>
      <c r="I29" s="13">
        <f>G29*0.3</f>
        <v>24</v>
      </c>
      <c r="J29" s="13">
        <f>G29+H29+I29</f>
        <v>117.6</v>
      </c>
      <c r="K29" s="13">
        <f>J29*1.1</f>
        <v>129.36000000000001</v>
      </c>
      <c r="L29" s="8"/>
      <c r="M29" s="5" t="s">
        <v>1298</v>
      </c>
      <c r="N29" s="8" t="s">
        <v>1299</v>
      </c>
      <c r="O29" s="9" t="s">
        <v>1305</v>
      </c>
      <c r="P29" s="11">
        <v>46238</v>
      </c>
    </row>
    <row r="30" spans="1:16" ht="66" customHeight="1" x14ac:dyDescent="0.2">
      <c r="A30" s="4" t="s">
        <v>12</v>
      </c>
      <c r="B30" s="5" t="s">
        <v>12</v>
      </c>
      <c r="C30" s="5" t="s">
        <v>701</v>
      </c>
      <c r="D30" s="5" t="s">
        <v>292</v>
      </c>
      <c r="E30" s="5" t="s">
        <v>116</v>
      </c>
      <c r="F30" s="6">
        <v>10</v>
      </c>
      <c r="G30" s="7">
        <v>80</v>
      </c>
      <c r="H30" s="12">
        <f>G30*0.17</f>
        <v>13.600000000000001</v>
      </c>
      <c r="I30" s="13">
        <f>G30*0.3</f>
        <v>24</v>
      </c>
      <c r="J30" s="13">
        <f>G30+H30+I30</f>
        <v>117.6</v>
      </c>
      <c r="K30" s="13">
        <f>J30*1.1</f>
        <v>129.36000000000001</v>
      </c>
      <c r="L30" s="8"/>
      <c r="M30" s="5" t="s">
        <v>1298</v>
      </c>
      <c r="N30" s="8" t="s">
        <v>1299</v>
      </c>
      <c r="O30" s="9" t="s">
        <v>1306</v>
      </c>
      <c r="P30" s="11">
        <v>46238</v>
      </c>
    </row>
    <row r="31" spans="1:16" ht="66" customHeight="1" x14ac:dyDescent="0.2">
      <c r="A31" s="4" t="s">
        <v>12</v>
      </c>
      <c r="B31" s="5" t="s">
        <v>12</v>
      </c>
      <c r="C31" s="5" t="s">
        <v>689</v>
      </c>
      <c r="D31" s="5" t="s">
        <v>647</v>
      </c>
      <c r="E31" s="5" t="s">
        <v>116</v>
      </c>
      <c r="F31" s="6">
        <v>10</v>
      </c>
      <c r="G31" s="7">
        <v>61.82</v>
      </c>
      <c r="H31" s="12">
        <f>G31*0.17</f>
        <v>10.509400000000001</v>
      </c>
      <c r="I31" s="13">
        <f>G31*0.3</f>
        <v>18.545999999999999</v>
      </c>
      <c r="J31" s="13">
        <f>G31+H31+I31</f>
        <v>90.875400000000013</v>
      </c>
      <c r="K31" s="13">
        <f>J31*1.1</f>
        <v>99.962940000000017</v>
      </c>
      <c r="L31" s="8"/>
      <c r="M31" s="5" t="s">
        <v>1222</v>
      </c>
      <c r="N31" s="8" t="s">
        <v>1287</v>
      </c>
      <c r="O31" s="9" t="s">
        <v>1224</v>
      </c>
      <c r="P31" s="11">
        <v>46237</v>
      </c>
    </row>
    <row r="32" spans="1:16" ht="66" customHeight="1" x14ac:dyDescent="0.2">
      <c r="A32" s="4" t="s">
        <v>12</v>
      </c>
      <c r="B32" s="5" t="s">
        <v>12</v>
      </c>
      <c r="C32" s="5" t="s">
        <v>689</v>
      </c>
      <c r="D32" s="5" t="s">
        <v>647</v>
      </c>
      <c r="E32" s="5" t="s">
        <v>116</v>
      </c>
      <c r="F32" s="6">
        <v>10</v>
      </c>
      <c r="G32" s="7">
        <v>61.82</v>
      </c>
      <c r="H32" s="12">
        <f>G32*0.17</f>
        <v>10.509400000000001</v>
      </c>
      <c r="I32" s="13">
        <f>G32*0.3</f>
        <v>18.545999999999999</v>
      </c>
      <c r="J32" s="13">
        <f>G32+H32+I32</f>
        <v>90.875400000000013</v>
      </c>
      <c r="K32" s="13">
        <f>J32*1.1</f>
        <v>99.962940000000017</v>
      </c>
      <c r="L32" s="8"/>
      <c r="M32" s="5" t="s">
        <v>920</v>
      </c>
      <c r="N32" s="8" t="s">
        <v>1288</v>
      </c>
      <c r="O32" s="9" t="s">
        <v>1004</v>
      </c>
      <c r="P32" s="11">
        <v>46237</v>
      </c>
    </row>
    <row r="33" spans="1:16" ht="66" customHeight="1" x14ac:dyDescent="0.2">
      <c r="A33" s="4" t="s">
        <v>12</v>
      </c>
      <c r="B33" s="5" t="s">
        <v>12</v>
      </c>
      <c r="C33" s="5" t="s">
        <v>689</v>
      </c>
      <c r="D33" s="5" t="s">
        <v>257</v>
      </c>
      <c r="E33" s="5" t="s">
        <v>116</v>
      </c>
      <c r="F33" s="6">
        <v>10</v>
      </c>
      <c r="G33" s="7">
        <v>117.4</v>
      </c>
      <c r="H33" s="12">
        <f>G33*0.14</f>
        <v>16.436000000000003</v>
      </c>
      <c r="I33" s="13">
        <f>G33*0.22</f>
        <v>25.828000000000003</v>
      </c>
      <c r="J33" s="13">
        <f>G33+H33+I33</f>
        <v>159.66400000000002</v>
      </c>
      <c r="K33" s="13">
        <f>J33*1.1</f>
        <v>175.63040000000004</v>
      </c>
      <c r="L33" s="8"/>
      <c r="M33" s="5" t="s">
        <v>816</v>
      </c>
      <c r="N33" s="8" t="s">
        <v>1368</v>
      </c>
      <c r="O33" s="9" t="s">
        <v>821</v>
      </c>
      <c r="P33" s="11">
        <v>46238</v>
      </c>
    </row>
    <row r="34" spans="1:16" ht="66" customHeight="1" x14ac:dyDescent="0.2">
      <c r="A34" s="4" t="s">
        <v>12</v>
      </c>
      <c r="B34" s="5" t="s">
        <v>12</v>
      </c>
      <c r="C34" s="5" t="s">
        <v>689</v>
      </c>
      <c r="D34" s="5" t="s">
        <v>257</v>
      </c>
      <c r="E34" s="5" t="s">
        <v>116</v>
      </c>
      <c r="F34" s="6">
        <v>10</v>
      </c>
      <c r="G34" s="7">
        <v>117.4</v>
      </c>
      <c r="H34" s="12">
        <f>G34*0.14</f>
        <v>16.436000000000003</v>
      </c>
      <c r="I34" s="13">
        <f>G34*0.22</f>
        <v>25.828000000000003</v>
      </c>
      <c r="J34" s="13">
        <f>G34+H34+I34</f>
        <v>159.66400000000002</v>
      </c>
      <c r="K34" s="13">
        <f>J34*1.1</f>
        <v>175.63040000000004</v>
      </c>
      <c r="L34" s="8"/>
      <c r="M34" s="5" t="s">
        <v>816</v>
      </c>
      <c r="N34" s="8" t="s">
        <v>1368</v>
      </c>
      <c r="O34" s="9" t="s">
        <v>884</v>
      </c>
      <c r="P34" s="11">
        <v>46238</v>
      </c>
    </row>
    <row r="35" spans="1:16" ht="66" customHeight="1" x14ac:dyDescent="0.2">
      <c r="A35" s="4" t="s">
        <v>12</v>
      </c>
      <c r="B35" s="5" t="s">
        <v>12</v>
      </c>
      <c r="C35" s="5" t="s">
        <v>591</v>
      </c>
      <c r="D35" s="5" t="s">
        <v>647</v>
      </c>
      <c r="E35" s="5" t="s">
        <v>116</v>
      </c>
      <c r="F35" s="6">
        <v>10</v>
      </c>
      <c r="G35" s="7">
        <v>61.82</v>
      </c>
      <c r="H35" s="12">
        <f>G35*0.17</f>
        <v>10.509400000000001</v>
      </c>
      <c r="I35" s="13">
        <f>G35*0.3</f>
        <v>18.545999999999999</v>
      </c>
      <c r="J35" s="13">
        <f>G35+H35+I35</f>
        <v>90.875400000000013</v>
      </c>
      <c r="K35" s="13">
        <f>J35*1.1</f>
        <v>99.962940000000017</v>
      </c>
      <c r="L35" s="8"/>
      <c r="M35" s="5" t="s">
        <v>1222</v>
      </c>
      <c r="N35" s="8" t="s">
        <v>1287</v>
      </c>
      <c r="O35" s="9" t="s">
        <v>1225</v>
      </c>
      <c r="P35" s="11">
        <v>46237</v>
      </c>
    </row>
    <row r="36" spans="1:16" ht="66" customHeight="1" x14ac:dyDescent="0.2">
      <c r="A36" s="4" t="s">
        <v>12</v>
      </c>
      <c r="B36" s="5" t="s">
        <v>12</v>
      </c>
      <c r="C36" s="5" t="s">
        <v>463</v>
      </c>
      <c r="D36" s="5" t="s">
        <v>647</v>
      </c>
      <c r="E36" s="5" t="s">
        <v>116</v>
      </c>
      <c r="F36" s="6">
        <v>10</v>
      </c>
      <c r="G36" s="7">
        <v>61.82</v>
      </c>
      <c r="H36" s="12">
        <f>G36*0.17</f>
        <v>10.509400000000001</v>
      </c>
      <c r="I36" s="13">
        <f>G36*0.3</f>
        <v>18.545999999999999</v>
      </c>
      <c r="J36" s="13">
        <f>G36+H36+I36</f>
        <v>90.875400000000013</v>
      </c>
      <c r="K36" s="13">
        <f>J36*1.1</f>
        <v>99.962940000000017</v>
      </c>
      <c r="L36" s="8"/>
      <c r="M36" s="5" t="s">
        <v>59</v>
      </c>
      <c r="N36" s="8" t="s">
        <v>1287</v>
      </c>
      <c r="O36" s="9" t="s">
        <v>396</v>
      </c>
      <c r="P36" s="11">
        <v>46237</v>
      </c>
    </row>
    <row r="37" spans="1:16" ht="66" customHeight="1" x14ac:dyDescent="0.2">
      <c r="A37" s="4" t="s">
        <v>12</v>
      </c>
      <c r="B37" s="5" t="s">
        <v>12</v>
      </c>
      <c r="C37" s="5" t="s">
        <v>256</v>
      </c>
      <c r="D37" s="5" t="s">
        <v>292</v>
      </c>
      <c r="E37" s="5" t="s">
        <v>116</v>
      </c>
      <c r="F37" s="6">
        <v>10</v>
      </c>
      <c r="G37" s="7">
        <v>78</v>
      </c>
      <c r="H37" s="12">
        <f>G37*0.17</f>
        <v>13.260000000000002</v>
      </c>
      <c r="I37" s="13">
        <f>G37*0.3</f>
        <v>23.4</v>
      </c>
      <c r="J37" s="13">
        <f>G37+H37+I37</f>
        <v>114.66</v>
      </c>
      <c r="K37" s="13">
        <f>J37*1.1</f>
        <v>126.126</v>
      </c>
      <c r="L37" s="8"/>
      <c r="M37" s="5" t="s">
        <v>602</v>
      </c>
      <c r="N37" s="8" t="s">
        <v>1296</v>
      </c>
      <c r="O37" s="9" t="s">
        <v>218</v>
      </c>
      <c r="P37" s="11">
        <v>46237</v>
      </c>
    </row>
    <row r="38" spans="1:16" ht="66" customHeight="1" x14ac:dyDescent="0.2">
      <c r="A38" s="4" t="s">
        <v>12</v>
      </c>
      <c r="B38" s="5" t="s">
        <v>12</v>
      </c>
      <c r="C38" s="5" t="s">
        <v>256</v>
      </c>
      <c r="D38" s="5" t="s">
        <v>292</v>
      </c>
      <c r="E38" s="5" t="s">
        <v>116</v>
      </c>
      <c r="F38" s="6">
        <v>10</v>
      </c>
      <c r="G38" s="7">
        <v>78</v>
      </c>
      <c r="H38" s="12">
        <f>G38*0.17</f>
        <v>13.260000000000002</v>
      </c>
      <c r="I38" s="13">
        <f>G38*0.3</f>
        <v>23.4</v>
      </c>
      <c r="J38" s="13">
        <f>G38+H38+I38</f>
        <v>114.66</v>
      </c>
      <c r="K38" s="13">
        <f>J38*1.1</f>
        <v>126.126</v>
      </c>
      <c r="L38" s="8"/>
      <c r="M38" s="5" t="s">
        <v>1298</v>
      </c>
      <c r="N38" s="8" t="s">
        <v>1299</v>
      </c>
      <c r="O38" s="9" t="s">
        <v>1300</v>
      </c>
      <c r="P38" s="11">
        <v>46238</v>
      </c>
    </row>
    <row r="39" spans="1:16" ht="66" customHeight="1" x14ac:dyDescent="0.2">
      <c r="A39" s="4" t="s">
        <v>12</v>
      </c>
      <c r="B39" s="5" t="s">
        <v>12</v>
      </c>
      <c r="C39" s="5" t="s">
        <v>977</v>
      </c>
      <c r="D39" s="5" t="s">
        <v>647</v>
      </c>
      <c r="E39" s="5" t="s">
        <v>116</v>
      </c>
      <c r="F39" s="6">
        <v>10</v>
      </c>
      <c r="G39" s="7">
        <v>60.49</v>
      </c>
      <c r="H39" s="12">
        <f>G39*0.17</f>
        <v>10.283300000000001</v>
      </c>
      <c r="I39" s="13">
        <f>G39*0.3</f>
        <v>18.146999999999998</v>
      </c>
      <c r="J39" s="13">
        <f>G39+H39+I39</f>
        <v>88.920299999999997</v>
      </c>
      <c r="K39" s="13">
        <f>J39*1.1</f>
        <v>97.812330000000003</v>
      </c>
      <c r="L39" s="8"/>
      <c r="M39" s="5" t="s">
        <v>59</v>
      </c>
      <c r="N39" s="8" t="s">
        <v>1287</v>
      </c>
      <c r="O39" s="9" t="s">
        <v>1203</v>
      </c>
      <c r="P39" s="11">
        <v>46237</v>
      </c>
    </row>
    <row r="40" spans="1:16" ht="66" customHeight="1" x14ac:dyDescent="0.2">
      <c r="A40" s="4" t="s">
        <v>12</v>
      </c>
      <c r="B40" s="5" t="s">
        <v>12</v>
      </c>
      <c r="C40" s="5" t="s">
        <v>316</v>
      </c>
      <c r="D40" s="5" t="s">
        <v>647</v>
      </c>
      <c r="E40" s="5" t="s">
        <v>116</v>
      </c>
      <c r="F40" s="6">
        <v>10</v>
      </c>
      <c r="G40" s="7">
        <v>60.49</v>
      </c>
      <c r="H40" s="12">
        <f>G40*0.17</f>
        <v>10.283300000000001</v>
      </c>
      <c r="I40" s="13">
        <f>G40*0.3</f>
        <v>18.146999999999998</v>
      </c>
      <c r="J40" s="13">
        <f>G40+H40+I40</f>
        <v>88.920299999999997</v>
      </c>
      <c r="K40" s="13">
        <f>J40*1.1</f>
        <v>97.812330000000003</v>
      </c>
      <c r="L40" s="8"/>
      <c r="M40" s="5" t="s">
        <v>1222</v>
      </c>
      <c r="N40" s="8" t="s">
        <v>1287</v>
      </c>
      <c r="O40" s="9" t="s">
        <v>1226</v>
      </c>
      <c r="P40" s="11">
        <v>46237</v>
      </c>
    </row>
    <row r="41" spans="1:16" ht="66" customHeight="1" x14ac:dyDescent="0.2">
      <c r="A41" s="4" t="s">
        <v>12</v>
      </c>
      <c r="B41" s="5" t="s">
        <v>12</v>
      </c>
      <c r="C41" s="5" t="s">
        <v>316</v>
      </c>
      <c r="D41" s="5" t="s">
        <v>257</v>
      </c>
      <c r="E41" s="5" t="s">
        <v>116</v>
      </c>
      <c r="F41" s="6">
        <v>10</v>
      </c>
      <c r="G41" s="7">
        <v>95.58</v>
      </c>
      <c r="H41" s="12">
        <f>G41*0.17</f>
        <v>16.2486</v>
      </c>
      <c r="I41" s="13">
        <f>G41*0.3</f>
        <v>28.673999999999999</v>
      </c>
      <c r="J41" s="13">
        <f>G41+H41+I41</f>
        <v>140.5026</v>
      </c>
      <c r="K41" s="13">
        <f>J41*1.1</f>
        <v>154.55286000000001</v>
      </c>
      <c r="L41" s="8"/>
      <c r="M41" s="5" t="s">
        <v>823</v>
      </c>
      <c r="N41" s="8" t="s">
        <v>1349</v>
      </c>
      <c r="O41" s="9" t="s">
        <v>922</v>
      </c>
      <c r="P41" s="11">
        <v>46238</v>
      </c>
    </row>
    <row r="42" spans="1:16" ht="66" customHeight="1" x14ac:dyDescent="0.2">
      <c r="A42" s="4" t="s">
        <v>12</v>
      </c>
      <c r="B42" s="5" t="s">
        <v>12</v>
      </c>
      <c r="C42" s="5" t="s">
        <v>316</v>
      </c>
      <c r="D42" s="5" t="s">
        <v>257</v>
      </c>
      <c r="E42" s="5" t="s">
        <v>116</v>
      </c>
      <c r="F42" s="6">
        <v>10</v>
      </c>
      <c r="G42" s="7">
        <v>95.58</v>
      </c>
      <c r="H42" s="12">
        <f>G42*0.17</f>
        <v>16.2486</v>
      </c>
      <c r="I42" s="13">
        <f>G42*0.3</f>
        <v>28.673999999999999</v>
      </c>
      <c r="J42" s="13">
        <f>G42+H42+I42</f>
        <v>140.5026</v>
      </c>
      <c r="K42" s="13">
        <f>J42*1.1</f>
        <v>154.55286000000001</v>
      </c>
      <c r="L42" s="8"/>
      <c r="M42" s="5" t="s">
        <v>823</v>
      </c>
      <c r="N42" s="8" t="s">
        <v>1349</v>
      </c>
      <c r="O42" s="9" t="s">
        <v>924</v>
      </c>
      <c r="P42" s="11">
        <v>46238</v>
      </c>
    </row>
    <row r="43" spans="1:16" ht="66" customHeight="1" x14ac:dyDescent="0.2">
      <c r="A43" s="4" t="s">
        <v>12</v>
      </c>
      <c r="B43" s="5" t="s">
        <v>12</v>
      </c>
      <c r="C43" s="5" t="s">
        <v>646</v>
      </c>
      <c r="D43" s="5" t="s">
        <v>647</v>
      </c>
      <c r="E43" s="5" t="s">
        <v>116</v>
      </c>
      <c r="F43" s="6">
        <v>10</v>
      </c>
      <c r="G43" s="7">
        <v>60.49</v>
      </c>
      <c r="H43" s="12">
        <f>G43*0.17</f>
        <v>10.283300000000001</v>
      </c>
      <c r="I43" s="13">
        <f>G43*0.3</f>
        <v>18.146999999999998</v>
      </c>
      <c r="J43" s="13">
        <f>G43+H43+I43</f>
        <v>88.920299999999997</v>
      </c>
      <c r="K43" s="13">
        <f>J43*1.1</f>
        <v>97.812330000000003</v>
      </c>
      <c r="L43" s="8"/>
      <c r="M43" s="5" t="s">
        <v>745</v>
      </c>
      <c r="N43" s="8" t="s">
        <v>1287</v>
      </c>
      <c r="O43" s="9" t="s">
        <v>746</v>
      </c>
      <c r="P43" s="11">
        <v>46237</v>
      </c>
    </row>
    <row r="44" spans="1:16" ht="66" customHeight="1" x14ac:dyDescent="0.2">
      <c r="A44" s="4" t="s">
        <v>12</v>
      </c>
      <c r="B44" s="5" t="s">
        <v>12</v>
      </c>
      <c r="C44" s="5" t="s">
        <v>462</v>
      </c>
      <c r="D44" s="5" t="s">
        <v>647</v>
      </c>
      <c r="E44" s="5" t="s">
        <v>116</v>
      </c>
      <c r="F44" s="6">
        <v>10</v>
      </c>
      <c r="G44" s="7">
        <v>60.49</v>
      </c>
      <c r="H44" s="12">
        <f>G44*0.17</f>
        <v>10.283300000000001</v>
      </c>
      <c r="I44" s="13">
        <f>G44*0.3</f>
        <v>18.146999999999998</v>
      </c>
      <c r="J44" s="13">
        <f>G44+H44+I44</f>
        <v>88.920299999999997</v>
      </c>
      <c r="K44" s="13">
        <f>J44*1.1</f>
        <v>97.812330000000003</v>
      </c>
      <c r="L44" s="8"/>
      <c r="M44" s="5" t="s">
        <v>1222</v>
      </c>
      <c r="N44" s="8" t="s">
        <v>1287</v>
      </c>
      <c r="O44" s="9" t="s">
        <v>1227</v>
      </c>
      <c r="P44" s="11">
        <v>46237</v>
      </c>
    </row>
    <row r="45" spans="1:16" ht="66" customHeight="1" x14ac:dyDescent="0.2">
      <c r="A45" s="4" t="s">
        <v>12</v>
      </c>
      <c r="B45" s="5" t="s">
        <v>12</v>
      </c>
      <c r="C45" s="5" t="s">
        <v>951</v>
      </c>
      <c r="D45" s="5" t="s">
        <v>318</v>
      </c>
      <c r="E45" s="5" t="s">
        <v>116</v>
      </c>
      <c r="F45" s="6">
        <v>20</v>
      </c>
      <c r="G45" s="7">
        <v>191.16</v>
      </c>
      <c r="H45" s="12">
        <f>G45*0.14</f>
        <v>26.762400000000003</v>
      </c>
      <c r="I45" s="13">
        <f>G45*0.22</f>
        <v>42.055199999999999</v>
      </c>
      <c r="J45" s="13">
        <f>G45+H45+I45</f>
        <v>259.9776</v>
      </c>
      <c r="K45" s="13">
        <f>J45*1.1</f>
        <v>285.97536000000002</v>
      </c>
      <c r="L45" s="8"/>
      <c r="M45" s="5" t="s">
        <v>238</v>
      </c>
      <c r="N45" s="8" t="s">
        <v>1421</v>
      </c>
      <c r="O45" s="9" t="s">
        <v>447</v>
      </c>
      <c r="P45" s="11">
        <v>46240</v>
      </c>
    </row>
    <row r="46" spans="1:16" ht="66" customHeight="1" x14ac:dyDescent="0.2">
      <c r="A46" s="4" t="s">
        <v>12</v>
      </c>
      <c r="B46" s="5" t="s">
        <v>12</v>
      </c>
      <c r="C46" s="5" t="s">
        <v>950</v>
      </c>
      <c r="D46" s="5" t="s">
        <v>318</v>
      </c>
      <c r="E46" s="5" t="s">
        <v>116</v>
      </c>
      <c r="F46" s="6">
        <v>5</v>
      </c>
      <c r="G46" s="7">
        <v>47.79</v>
      </c>
      <c r="H46" s="12">
        <f>G46*0.17</f>
        <v>8.1242999999999999</v>
      </c>
      <c r="I46" s="13">
        <f>G46*0.3</f>
        <v>14.337</v>
      </c>
      <c r="J46" s="13">
        <f>G46+H46+I46</f>
        <v>70.251300000000001</v>
      </c>
      <c r="K46" s="13">
        <f>J46*1.1</f>
        <v>77.276430000000005</v>
      </c>
      <c r="L46" s="8"/>
      <c r="M46" s="5" t="s">
        <v>1228</v>
      </c>
      <c r="N46" s="8" t="s">
        <v>1281</v>
      </c>
      <c r="O46" s="9" t="s">
        <v>528</v>
      </c>
      <c r="P46" s="11">
        <v>46237</v>
      </c>
    </row>
    <row r="47" spans="1:16" ht="66" customHeight="1" x14ac:dyDescent="0.2">
      <c r="A47" s="4" t="s">
        <v>13</v>
      </c>
      <c r="B47" s="5" t="s">
        <v>13</v>
      </c>
      <c r="C47" s="5" t="s">
        <v>846</v>
      </c>
      <c r="D47" s="5" t="s">
        <v>300</v>
      </c>
      <c r="E47" s="5" t="s">
        <v>135</v>
      </c>
      <c r="F47" s="6">
        <v>30</v>
      </c>
      <c r="G47" s="7">
        <v>46.47</v>
      </c>
      <c r="H47" s="12">
        <f>G47*0.17</f>
        <v>7.8999000000000006</v>
      </c>
      <c r="I47" s="13">
        <f>G47*0.3</f>
        <v>13.940999999999999</v>
      </c>
      <c r="J47" s="13">
        <f>G47+H47+I47</f>
        <v>68.310900000000004</v>
      </c>
      <c r="K47" s="13">
        <f>J47*1.1</f>
        <v>75.141990000000007</v>
      </c>
      <c r="L47" s="8"/>
      <c r="M47" s="5" t="s">
        <v>1228</v>
      </c>
      <c r="N47" s="8" t="s">
        <v>1281</v>
      </c>
      <c r="O47" s="9" t="s">
        <v>527</v>
      </c>
      <c r="P47" s="11">
        <v>46237</v>
      </c>
    </row>
    <row r="48" spans="1:16" ht="66" customHeight="1" x14ac:dyDescent="0.2">
      <c r="A48" s="4" t="s">
        <v>13</v>
      </c>
      <c r="B48" s="5" t="s">
        <v>13</v>
      </c>
      <c r="C48" s="5" t="s">
        <v>1094</v>
      </c>
      <c r="D48" s="5" t="s">
        <v>300</v>
      </c>
      <c r="E48" s="5" t="s">
        <v>135</v>
      </c>
      <c r="F48" s="6">
        <v>10</v>
      </c>
      <c r="G48" s="7">
        <v>12.4</v>
      </c>
      <c r="H48" s="12">
        <f>G48*0.17</f>
        <v>2.1080000000000001</v>
      </c>
      <c r="I48" s="13">
        <f>G48*0.3</f>
        <v>3.7199999999999998</v>
      </c>
      <c r="J48" s="13">
        <f>G48+H48+I48</f>
        <v>18.228000000000002</v>
      </c>
      <c r="K48" s="13">
        <f>J48*1.1</f>
        <v>20.050800000000002</v>
      </c>
      <c r="L48" s="8"/>
      <c r="M48" s="5" t="s">
        <v>949</v>
      </c>
      <c r="N48" s="8" t="s">
        <v>1266</v>
      </c>
      <c r="O48" s="9" t="s">
        <v>438</v>
      </c>
      <c r="P48" s="11">
        <v>46256</v>
      </c>
    </row>
    <row r="49" spans="1:16" ht="66" customHeight="1" x14ac:dyDescent="0.2">
      <c r="A49" s="4" t="s">
        <v>13</v>
      </c>
      <c r="B49" s="5" t="s">
        <v>13</v>
      </c>
      <c r="C49" s="5" t="s">
        <v>743</v>
      </c>
      <c r="D49" s="5" t="s">
        <v>300</v>
      </c>
      <c r="E49" s="5" t="s">
        <v>135</v>
      </c>
      <c r="F49" s="6">
        <v>10</v>
      </c>
      <c r="G49" s="7">
        <v>12.4</v>
      </c>
      <c r="H49" s="12">
        <f>G49*0.17</f>
        <v>2.1080000000000001</v>
      </c>
      <c r="I49" s="13">
        <f>G49*0.3</f>
        <v>3.7199999999999998</v>
      </c>
      <c r="J49" s="13">
        <f>G49+H49+I49</f>
        <v>18.228000000000002</v>
      </c>
      <c r="K49" s="13">
        <f>J49*1.1</f>
        <v>20.050800000000002</v>
      </c>
      <c r="L49" s="8"/>
      <c r="M49" s="5" t="s">
        <v>766</v>
      </c>
      <c r="N49" s="8" t="s">
        <v>1266</v>
      </c>
      <c r="O49" s="9" t="s">
        <v>768</v>
      </c>
      <c r="P49" s="11">
        <v>46256</v>
      </c>
    </row>
    <row r="50" spans="1:16" ht="66" customHeight="1" x14ac:dyDescent="0.2">
      <c r="A50" s="4" t="s">
        <v>13</v>
      </c>
      <c r="B50" s="5" t="s">
        <v>13</v>
      </c>
      <c r="C50" s="5" t="s">
        <v>50</v>
      </c>
      <c r="D50" s="5" t="s">
        <v>300</v>
      </c>
      <c r="E50" s="5" t="s">
        <v>135</v>
      </c>
      <c r="F50" s="6">
        <v>10</v>
      </c>
      <c r="G50" s="7">
        <v>15.08</v>
      </c>
      <c r="H50" s="12">
        <f>G50*0.17</f>
        <v>2.5636000000000001</v>
      </c>
      <c r="I50" s="13">
        <f>G50*0.3</f>
        <v>4.524</v>
      </c>
      <c r="J50" s="13">
        <f>G50+H50+I50</f>
        <v>22.1676</v>
      </c>
      <c r="K50" s="13">
        <f>J50*1.1</f>
        <v>24.384360000000001</v>
      </c>
      <c r="L50" s="8"/>
      <c r="M50" s="5" t="s">
        <v>766</v>
      </c>
      <c r="N50" s="8" t="s">
        <v>1266</v>
      </c>
      <c r="O50" s="9" t="s">
        <v>767</v>
      </c>
      <c r="P50" s="11">
        <v>46256</v>
      </c>
    </row>
    <row r="51" spans="1:16" ht="66" customHeight="1" x14ac:dyDescent="0.2">
      <c r="A51" s="4" t="s">
        <v>13</v>
      </c>
      <c r="B51" s="5" t="s">
        <v>13</v>
      </c>
      <c r="C51" s="5" t="s">
        <v>50</v>
      </c>
      <c r="D51" s="5" t="s">
        <v>300</v>
      </c>
      <c r="E51" s="5" t="s">
        <v>135</v>
      </c>
      <c r="F51" s="6">
        <v>10</v>
      </c>
      <c r="G51" s="7">
        <v>15.08</v>
      </c>
      <c r="H51" s="12">
        <f>G51*0.17</f>
        <v>2.5636000000000001</v>
      </c>
      <c r="I51" s="13">
        <f>G51*0.3</f>
        <v>4.524</v>
      </c>
      <c r="J51" s="13">
        <f>G51+H51+I51</f>
        <v>22.1676</v>
      </c>
      <c r="K51" s="13">
        <f>J51*1.1</f>
        <v>24.384360000000001</v>
      </c>
      <c r="L51" s="8"/>
      <c r="M51" s="5" t="s">
        <v>766</v>
      </c>
      <c r="N51" s="8" t="s">
        <v>1266</v>
      </c>
      <c r="O51" s="9" t="s">
        <v>769</v>
      </c>
      <c r="P51" s="11">
        <v>46256</v>
      </c>
    </row>
    <row r="52" spans="1:16" ht="66" customHeight="1" x14ac:dyDescent="0.2">
      <c r="A52" s="4" t="s">
        <v>13</v>
      </c>
      <c r="B52" s="5" t="s">
        <v>13</v>
      </c>
      <c r="C52" s="5" t="s">
        <v>149</v>
      </c>
      <c r="D52" s="5" t="s">
        <v>300</v>
      </c>
      <c r="E52" s="5" t="s">
        <v>135</v>
      </c>
      <c r="F52" s="6">
        <v>20</v>
      </c>
      <c r="G52" s="7">
        <v>35.01</v>
      </c>
      <c r="H52" s="12">
        <f>G52*0.17</f>
        <v>5.9516999999999998</v>
      </c>
      <c r="I52" s="13">
        <f>G52*0.3</f>
        <v>10.502999999999998</v>
      </c>
      <c r="J52" s="13">
        <f>G52+H52+I52</f>
        <v>51.464700000000001</v>
      </c>
      <c r="K52" s="13">
        <f>J52*1.1</f>
        <v>56.611170000000008</v>
      </c>
      <c r="L52" s="8"/>
      <c r="M52" s="5" t="s">
        <v>850</v>
      </c>
      <c r="N52" s="8" t="s">
        <v>1267</v>
      </c>
      <c r="O52" s="9" t="s">
        <v>852</v>
      </c>
      <c r="P52" s="11">
        <v>46246</v>
      </c>
    </row>
    <row r="53" spans="1:16" ht="66" customHeight="1" x14ac:dyDescent="0.2">
      <c r="A53" s="4" t="s">
        <v>13</v>
      </c>
      <c r="B53" s="5" t="s">
        <v>13</v>
      </c>
      <c r="C53" s="5" t="s">
        <v>149</v>
      </c>
      <c r="D53" s="5" t="s">
        <v>300</v>
      </c>
      <c r="E53" s="5" t="s">
        <v>135</v>
      </c>
      <c r="F53" s="6">
        <v>20</v>
      </c>
      <c r="G53" s="7">
        <v>35.01</v>
      </c>
      <c r="H53" s="12">
        <f>G53*0.17</f>
        <v>5.9516999999999998</v>
      </c>
      <c r="I53" s="13">
        <f>G53*0.3</f>
        <v>10.502999999999998</v>
      </c>
      <c r="J53" s="13">
        <f>G53+H53+I53</f>
        <v>51.464700000000001</v>
      </c>
      <c r="K53" s="13">
        <f>J53*1.1</f>
        <v>56.611170000000008</v>
      </c>
      <c r="L53" s="8"/>
      <c r="M53" s="5" t="s">
        <v>27</v>
      </c>
      <c r="N53" s="8" t="s">
        <v>1267</v>
      </c>
      <c r="O53" s="9" t="s">
        <v>539</v>
      </c>
      <c r="P53" s="11">
        <v>46246</v>
      </c>
    </row>
    <row r="54" spans="1:16" ht="66" customHeight="1" x14ac:dyDescent="0.2">
      <c r="A54" s="4" t="s">
        <v>13</v>
      </c>
      <c r="B54" s="5" t="s">
        <v>13</v>
      </c>
      <c r="C54" s="5" t="s">
        <v>226</v>
      </c>
      <c r="D54" s="5" t="s">
        <v>300</v>
      </c>
      <c r="E54" s="5" t="s">
        <v>135</v>
      </c>
      <c r="F54" s="6">
        <v>30</v>
      </c>
      <c r="G54" s="7">
        <v>46.47</v>
      </c>
      <c r="H54" s="12">
        <f>G54*0.17</f>
        <v>7.8999000000000006</v>
      </c>
      <c r="I54" s="13">
        <f>G54*0.3</f>
        <v>13.940999999999999</v>
      </c>
      <c r="J54" s="13">
        <f>G54+H54+I54</f>
        <v>68.310900000000004</v>
      </c>
      <c r="K54" s="13">
        <f>J54*1.1</f>
        <v>75.141990000000007</v>
      </c>
      <c r="L54" s="8"/>
      <c r="M54" s="5" t="s">
        <v>1228</v>
      </c>
      <c r="N54" s="8" t="s">
        <v>1281</v>
      </c>
      <c r="O54" s="9" t="s">
        <v>653</v>
      </c>
      <c r="P54" s="11">
        <v>46237</v>
      </c>
    </row>
    <row r="55" spans="1:16" ht="66" customHeight="1" x14ac:dyDescent="0.2">
      <c r="A55" s="4" t="s">
        <v>13</v>
      </c>
      <c r="B55" s="5" t="s">
        <v>13</v>
      </c>
      <c r="C55" s="5" t="s">
        <v>225</v>
      </c>
      <c r="D55" s="5" t="s">
        <v>300</v>
      </c>
      <c r="E55" s="5" t="s">
        <v>135</v>
      </c>
      <c r="F55" s="6">
        <v>50</v>
      </c>
      <c r="G55" s="7">
        <v>78.03</v>
      </c>
      <c r="H55" s="12">
        <f>G55*0.17</f>
        <v>13.2651</v>
      </c>
      <c r="I55" s="13">
        <f>G55*0.3</f>
        <v>23.408999999999999</v>
      </c>
      <c r="J55" s="13">
        <f>G55+H55+I55</f>
        <v>114.70410000000001</v>
      </c>
      <c r="K55" s="13">
        <f>J55*1.1</f>
        <v>126.17451000000003</v>
      </c>
      <c r="L55" s="8"/>
      <c r="M55" s="5" t="s">
        <v>1298</v>
      </c>
      <c r="N55" s="8" t="s">
        <v>1299</v>
      </c>
      <c r="O55" s="9" t="s">
        <v>1301</v>
      </c>
      <c r="P55" s="11">
        <v>46238</v>
      </c>
    </row>
    <row r="56" spans="1:16" ht="66" customHeight="1" x14ac:dyDescent="0.2">
      <c r="A56" s="4" t="s">
        <v>13</v>
      </c>
      <c r="B56" s="5" t="s">
        <v>13</v>
      </c>
      <c r="C56" s="5" t="s">
        <v>225</v>
      </c>
      <c r="D56" s="5" t="s">
        <v>1202</v>
      </c>
      <c r="E56" s="5" t="s">
        <v>135</v>
      </c>
      <c r="F56" s="6">
        <v>50</v>
      </c>
      <c r="G56" s="7">
        <v>78.03</v>
      </c>
      <c r="H56" s="12">
        <f>G56*0.17</f>
        <v>13.2651</v>
      </c>
      <c r="I56" s="13">
        <f>G56*0.3</f>
        <v>23.408999999999999</v>
      </c>
      <c r="J56" s="13">
        <f>G56+H56+I56</f>
        <v>114.70410000000001</v>
      </c>
      <c r="K56" s="13">
        <f>J56*1.1</f>
        <v>126.17451000000003</v>
      </c>
      <c r="L56" s="8"/>
      <c r="M56" s="5" t="s">
        <v>1298</v>
      </c>
      <c r="N56" s="8" t="s">
        <v>1299</v>
      </c>
      <c r="O56" s="9" t="s">
        <v>1302</v>
      </c>
      <c r="P56" s="11">
        <v>46238</v>
      </c>
    </row>
    <row r="57" spans="1:16" ht="66" customHeight="1" x14ac:dyDescent="0.2">
      <c r="A57" s="4" t="s">
        <v>13</v>
      </c>
      <c r="B57" s="5" t="s">
        <v>341</v>
      </c>
      <c r="C57" s="5" t="s">
        <v>744</v>
      </c>
      <c r="D57" s="5" t="s">
        <v>300</v>
      </c>
      <c r="E57" s="5" t="s">
        <v>134</v>
      </c>
      <c r="F57" s="6">
        <v>30</v>
      </c>
      <c r="G57" s="7">
        <v>70.209999999999994</v>
      </c>
      <c r="H57" s="12">
        <f>G57*0.17</f>
        <v>11.935700000000001</v>
      </c>
      <c r="I57" s="13">
        <f>G57*0.3</f>
        <v>21.062999999999999</v>
      </c>
      <c r="J57" s="13">
        <f>G57+H57+I57</f>
        <v>103.20869999999999</v>
      </c>
      <c r="K57" s="13">
        <f>J57*1.1</f>
        <v>113.52957000000001</v>
      </c>
      <c r="L57" s="8"/>
      <c r="M57" s="5" t="s">
        <v>916</v>
      </c>
      <c r="N57" s="8" t="s">
        <v>1292</v>
      </c>
      <c r="O57" s="9" t="s">
        <v>917</v>
      </c>
      <c r="P57" s="11">
        <v>46237</v>
      </c>
    </row>
    <row r="58" spans="1:16" ht="66" customHeight="1" x14ac:dyDescent="0.2">
      <c r="A58" s="4" t="s">
        <v>13</v>
      </c>
      <c r="B58" s="5" t="s">
        <v>261</v>
      </c>
      <c r="C58" s="5" t="s">
        <v>226</v>
      </c>
      <c r="D58" s="5" t="s">
        <v>352</v>
      </c>
      <c r="E58" s="5" t="s">
        <v>135</v>
      </c>
      <c r="F58" s="6">
        <v>30</v>
      </c>
      <c r="G58" s="7">
        <v>40.39</v>
      </c>
      <c r="H58" s="12">
        <f>G58*0.17</f>
        <v>6.8663000000000007</v>
      </c>
      <c r="I58" s="13">
        <f>G58*0.3</f>
        <v>12.116999999999999</v>
      </c>
      <c r="J58" s="13">
        <f>G58+H58+I58</f>
        <v>59.3733</v>
      </c>
      <c r="K58" s="13">
        <f>J58*1.1</f>
        <v>65.310630000000003</v>
      </c>
      <c r="L58" s="8"/>
      <c r="M58" s="5" t="s">
        <v>806</v>
      </c>
      <c r="N58" s="8" t="s">
        <v>1267</v>
      </c>
      <c r="O58" s="9" t="s">
        <v>576</v>
      </c>
      <c r="P58" s="11">
        <v>46246</v>
      </c>
    </row>
    <row r="59" spans="1:16" ht="66" customHeight="1" x14ac:dyDescent="0.2">
      <c r="A59" s="4" t="s">
        <v>103</v>
      </c>
      <c r="B59" s="5" t="s">
        <v>103</v>
      </c>
      <c r="C59" s="5" t="s">
        <v>1071</v>
      </c>
      <c r="D59" s="5" t="s">
        <v>540</v>
      </c>
      <c r="E59" s="5" t="s">
        <v>494</v>
      </c>
      <c r="F59" s="6">
        <v>50</v>
      </c>
      <c r="G59" s="7">
        <v>348.3</v>
      </c>
      <c r="H59" s="12">
        <f>G59*0.14</f>
        <v>48.762000000000008</v>
      </c>
      <c r="I59" s="13">
        <f>G59*0.22</f>
        <v>76.626000000000005</v>
      </c>
      <c r="J59" s="13">
        <f>G59+H59+I59</f>
        <v>473.68799999999999</v>
      </c>
      <c r="K59" s="13">
        <f>J59*1.1</f>
        <v>521.05680000000007</v>
      </c>
      <c r="L59" s="8"/>
      <c r="M59" s="5" t="s">
        <v>979</v>
      </c>
      <c r="N59" s="8" t="s">
        <v>1443</v>
      </c>
      <c r="O59" s="9" t="s">
        <v>980</v>
      </c>
      <c r="P59" s="11">
        <v>46240</v>
      </c>
    </row>
    <row r="60" spans="1:16" ht="66" customHeight="1" x14ac:dyDescent="0.2">
      <c r="A60" s="4" t="s">
        <v>82</v>
      </c>
      <c r="B60" s="5" t="s">
        <v>279</v>
      </c>
      <c r="C60" s="5" t="s">
        <v>176</v>
      </c>
      <c r="D60" s="5" t="s">
        <v>352</v>
      </c>
      <c r="E60" s="5" t="s">
        <v>125</v>
      </c>
      <c r="F60" s="6">
        <v>30</v>
      </c>
      <c r="G60" s="7">
        <v>228.74</v>
      </c>
      <c r="H60" s="12">
        <f>G60*0.14</f>
        <v>32.023600000000002</v>
      </c>
      <c r="I60" s="13">
        <f>G60*0.22</f>
        <v>50.322800000000001</v>
      </c>
      <c r="J60" s="13">
        <f>G60+H60+I60</f>
        <v>311.08640000000003</v>
      </c>
      <c r="K60" s="13">
        <f>J60*1.1</f>
        <v>342.19504000000006</v>
      </c>
      <c r="L60" s="8"/>
      <c r="M60" s="5" t="s">
        <v>776</v>
      </c>
      <c r="N60" s="8" t="s">
        <v>1424</v>
      </c>
      <c r="O60" s="9" t="s">
        <v>783</v>
      </c>
      <c r="P60" s="11">
        <v>46240</v>
      </c>
    </row>
    <row r="61" spans="1:16" ht="66" customHeight="1" x14ac:dyDescent="0.2">
      <c r="A61" s="4" t="s">
        <v>82</v>
      </c>
      <c r="B61" s="5" t="s">
        <v>279</v>
      </c>
      <c r="C61" s="5" t="s">
        <v>175</v>
      </c>
      <c r="D61" s="5" t="s">
        <v>352</v>
      </c>
      <c r="E61" s="5" t="s">
        <v>125</v>
      </c>
      <c r="F61" s="6">
        <v>30</v>
      </c>
      <c r="G61" s="7">
        <v>270.24</v>
      </c>
      <c r="H61" s="12">
        <f>G61*0.14</f>
        <v>37.833600000000004</v>
      </c>
      <c r="I61" s="13">
        <f>G61*0.22</f>
        <v>59.452800000000003</v>
      </c>
      <c r="J61" s="13">
        <f>G61+H61+I61</f>
        <v>367.52640000000002</v>
      </c>
      <c r="K61" s="13">
        <f>J61*1.1</f>
        <v>404.27904000000007</v>
      </c>
      <c r="L61" s="8"/>
      <c r="M61" s="5" t="s">
        <v>914</v>
      </c>
      <c r="N61" s="8" t="s">
        <v>1431</v>
      </c>
      <c r="O61" s="9" t="s">
        <v>935</v>
      </c>
      <c r="P61" s="11">
        <v>46240</v>
      </c>
    </row>
    <row r="62" spans="1:16" ht="66" customHeight="1" x14ac:dyDescent="0.2">
      <c r="A62" s="4" t="s">
        <v>82</v>
      </c>
      <c r="B62" s="5" t="s">
        <v>279</v>
      </c>
      <c r="C62" s="5" t="s">
        <v>175</v>
      </c>
      <c r="D62" s="5" t="s">
        <v>352</v>
      </c>
      <c r="E62" s="5" t="s">
        <v>125</v>
      </c>
      <c r="F62" s="6">
        <v>30</v>
      </c>
      <c r="G62" s="7">
        <v>270.24</v>
      </c>
      <c r="H62" s="12">
        <f>G62*0.14</f>
        <v>37.833600000000004</v>
      </c>
      <c r="I62" s="13">
        <f>G62*0.22</f>
        <v>59.452800000000003</v>
      </c>
      <c r="J62" s="13">
        <f>G62+H62+I62</f>
        <v>367.52640000000002</v>
      </c>
      <c r="K62" s="13">
        <f>J62*1.1</f>
        <v>404.27904000000007</v>
      </c>
      <c r="L62" s="8"/>
      <c r="M62" s="5" t="s">
        <v>886</v>
      </c>
      <c r="N62" s="8" t="s">
        <v>1432</v>
      </c>
      <c r="O62" s="9" t="s">
        <v>888</v>
      </c>
      <c r="P62" s="11">
        <v>46240</v>
      </c>
    </row>
    <row r="63" spans="1:16" ht="66" customHeight="1" x14ac:dyDescent="0.2">
      <c r="A63" s="4" t="s">
        <v>14</v>
      </c>
      <c r="B63" s="5" t="s">
        <v>362</v>
      </c>
      <c r="C63" s="5" t="s">
        <v>350</v>
      </c>
      <c r="D63" s="5" t="s">
        <v>1247</v>
      </c>
      <c r="E63" s="5" t="s">
        <v>136</v>
      </c>
      <c r="F63" s="6">
        <v>30</v>
      </c>
      <c r="G63" s="7">
        <v>179.74</v>
      </c>
      <c r="H63" s="12">
        <f>G63*0.14</f>
        <v>25.163600000000002</v>
      </c>
      <c r="I63" s="13">
        <f>G63*0.22</f>
        <v>39.5428</v>
      </c>
      <c r="J63" s="13">
        <f>G63+H63+I63</f>
        <v>244.44640000000001</v>
      </c>
      <c r="K63" s="13">
        <f>J63*1.1</f>
        <v>268.89104000000003</v>
      </c>
      <c r="L63" s="8"/>
      <c r="M63" s="5" t="s">
        <v>1244</v>
      </c>
      <c r="N63" s="8" t="s">
        <v>1418</v>
      </c>
      <c r="O63" s="9" t="s">
        <v>1211</v>
      </c>
      <c r="P63" s="11">
        <v>46237</v>
      </c>
    </row>
    <row r="64" spans="1:16" ht="66" customHeight="1" x14ac:dyDescent="0.2">
      <c r="A64" s="4" t="s">
        <v>14</v>
      </c>
      <c r="B64" s="5" t="s">
        <v>362</v>
      </c>
      <c r="C64" s="5" t="s">
        <v>365</v>
      </c>
      <c r="D64" s="5" t="s">
        <v>1247</v>
      </c>
      <c r="E64" s="5" t="s">
        <v>136</v>
      </c>
      <c r="F64" s="6">
        <v>60</v>
      </c>
      <c r="G64" s="7">
        <v>350.93</v>
      </c>
      <c r="H64" s="12">
        <f>G64*0.14</f>
        <v>49.130200000000002</v>
      </c>
      <c r="I64" s="13">
        <f>G64*0.22</f>
        <v>77.204599999999999</v>
      </c>
      <c r="J64" s="13">
        <f>G64+H64+I64</f>
        <v>477.26480000000004</v>
      </c>
      <c r="K64" s="13">
        <f>J64*1.1</f>
        <v>524.99128000000007</v>
      </c>
      <c r="L64" s="8"/>
      <c r="M64" s="5" t="s">
        <v>1191</v>
      </c>
      <c r="N64" s="8" t="s">
        <v>1444</v>
      </c>
      <c r="O64" s="9" t="s">
        <v>1445</v>
      </c>
      <c r="P64" s="11">
        <v>46241</v>
      </c>
    </row>
    <row r="65" spans="1:16" ht="66" customHeight="1" x14ac:dyDescent="0.2">
      <c r="A65" s="4" t="s">
        <v>14</v>
      </c>
      <c r="B65" s="5" t="s">
        <v>362</v>
      </c>
      <c r="C65" s="5" t="s">
        <v>705</v>
      </c>
      <c r="D65" s="5" t="s">
        <v>1247</v>
      </c>
      <c r="E65" s="5" t="s">
        <v>136</v>
      </c>
      <c r="F65" s="6">
        <v>100</v>
      </c>
      <c r="G65" s="7">
        <v>553</v>
      </c>
      <c r="H65" s="12">
        <f>G65*0.1</f>
        <v>55.300000000000004</v>
      </c>
      <c r="I65" s="13">
        <f>G65*0.15</f>
        <v>82.95</v>
      </c>
      <c r="J65" s="13">
        <f>G65+H65+I65</f>
        <v>691.25</v>
      </c>
      <c r="K65" s="13">
        <f>J65*1.1</f>
        <v>760.37500000000011</v>
      </c>
      <c r="L65" s="8"/>
      <c r="M65" s="5" t="s">
        <v>1513</v>
      </c>
      <c r="N65" s="8" t="s">
        <v>1514</v>
      </c>
      <c r="O65" s="9" t="s">
        <v>1519</v>
      </c>
      <c r="P65" s="11">
        <v>46241</v>
      </c>
    </row>
    <row r="66" spans="1:16" ht="66" customHeight="1" x14ac:dyDescent="0.2">
      <c r="A66" s="4" t="s">
        <v>14</v>
      </c>
      <c r="B66" s="5" t="s">
        <v>362</v>
      </c>
      <c r="C66" s="5" t="s">
        <v>348</v>
      </c>
      <c r="D66" s="5" t="s">
        <v>1247</v>
      </c>
      <c r="E66" s="5" t="s">
        <v>136</v>
      </c>
      <c r="F66" s="6">
        <v>30</v>
      </c>
      <c r="G66" s="7">
        <v>120.1</v>
      </c>
      <c r="H66" s="12">
        <f>G66*0.14</f>
        <v>16.814</v>
      </c>
      <c r="I66" s="13">
        <f>G66*0.22</f>
        <v>26.422000000000001</v>
      </c>
      <c r="J66" s="13">
        <f>G66+H66+I66</f>
        <v>163.33599999999998</v>
      </c>
      <c r="K66" s="13">
        <f>J66*1.1</f>
        <v>179.6696</v>
      </c>
      <c r="L66" s="8"/>
      <c r="M66" s="5" t="s">
        <v>571</v>
      </c>
      <c r="N66" s="8" t="s">
        <v>1370</v>
      </c>
      <c r="O66" s="9" t="s">
        <v>861</v>
      </c>
      <c r="P66" s="11">
        <v>46238</v>
      </c>
    </row>
    <row r="67" spans="1:16" ht="66" customHeight="1" x14ac:dyDescent="0.2">
      <c r="A67" s="4" t="s">
        <v>14</v>
      </c>
      <c r="B67" s="5" t="s">
        <v>362</v>
      </c>
      <c r="C67" s="5" t="s">
        <v>363</v>
      </c>
      <c r="D67" s="5" t="s">
        <v>1247</v>
      </c>
      <c r="E67" s="5" t="s">
        <v>136</v>
      </c>
      <c r="F67" s="6">
        <v>60</v>
      </c>
      <c r="G67" s="7">
        <v>238.77</v>
      </c>
      <c r="H67" s="12">
        <f>G67*0.14</f>
        <v>33.427800000000005</v>
      </c>
      <c r="I67" s="13">
        <f>G67*0.22</f>
        <v>52.529400000000003</v>
      </c>
      <c r="J67" s="13">
        <f>G67+H67+I67</f>
        <v>324.72720000000004</v>
      </c>
      <c r="K67" s="13">
        <f>J67*1.1</f>
        <v>357.19992000000008</v>
      </c>
      <c r="L67" s="8"/>
      <c r="M67" s="5" t="s">
        <v>776</v>
      </c>
      <c r="N67" s="8" t="s">
        <v>1424</v>
      </c>
      <c r="O67" s="9" t="s">
        <v>798</v>
      </c>
      <c r="P67" s="11">
        <v>46240</v>
      </c>
    </row>
    <row r="68" spans="1:16" ht="66" customHeight="1" x14ac:dyDescent="0.2">
      <c r="A68" s="4" t="s">
        <v>14</v>
      </c>
      <c r="B68" s="5" t="s">
        <v>362</v>
      </c>
      <c r="C68" s="5" t="s">
        <v>706</v>
      </c>
      <c r="D68" s="5" t="s">
        <v>1247</v>
      </c>
      <c r="E68" s="5" t="s">
        <v>136</v>
      </c>
      <c r="F68" s="6">
        <v>100</v>
      </c>
      <c r="G68" s="7">
        <v>384</v>
      </c>
      <c r="H68" s="12">
        <f>G68*0.14</f>
        <v>53.760000000000005</v>
      </c>
      <c r="I68" s="13">
        <f>G68*0.22</f>
        <v>84.48</v>
      </c>
      <c r="J68" s="13">
        <f>G68+H68+I68</f>
        <v>522.24</v>
      </c>
      <c r="K68" s="13">
        <f>J68*1.1</f>
        <v>574.46400000000006</v>
      </c>
      <c r="L68" s="8"/>
      <c r="M68" s="5" t="s">
        <v>1452</v>
      </c>
      <c r="N68" s="8" t="s">
        <v>1453</v>
      </c>
      <c r="O68" s="9" t="s">
        <v>610</v>
      </c>
      <c r="P68" s="11">
        <v>46241</v>
      </c>
    </row>
    <row r="69" spans="1:16" ht="66" customHeight="1" x14ac:dyDescent="0.2">
      <c r="A69" s="4" t="s">
        <v>14</v>
      </c>
      <c r="B69" s="5" t="s">
        <v>569</v>
      </c>
      <c r="C69" s="5" t="s">
        <v>504</v>
      </c>
      <c r="D69" s="5" t="s">
        <v>298</v>
      </c>
      <c r="E69" s="5" t="s">
        <v>136</v>
      </c>
      <c r="F69" s="6">
        <v>30</v>
      </c>
      <c r="G69" s="7">
        <v>125.24</v>
      </c>
      <c r="H69" s="12">
        <f>G69*0.14</f>
        <v>17.5336</v>
      </c>
      <c r="I69" s="13">
        <f>G69*0.22</f>
        <v>27.552799999999998</v>
      </c>
      <c r="J69" s="13">
        <f>G69+H69+I69</f>
        <v>170.32639999999998</v>
      </c>
      <c r="K69" s="13">
        <f>J69*1.1</f>
        <v>187.35903999999999</v>
      </c>
      <c r="L69" s="8"/>
      <c r="M69" s="5" t="s">
        <v>1098</v>
      </c>
      <c r="N69" s="8" t="s">
        <v>1372</v>
      </c>
      <c r="O69" s="9" t="s">
        <v>1099</v>
      </c>
      <c r="P69" s="11">
        <v>46239</v>
      </c>
    </row>
    <row r="70" spans="1:16" ht="66" customHeight="1" x14ac:dyDescent="0.2">
      <c r="A70" s="4" t="s">
        <v>14</v>
      </c>
      <c r="B70" s="5" t="s">
        <v>367</v>
      </c>
      <c r="C70" s="5" t="s">
        <v>351</v>
      </c>
      <c r="D70" s="5" t="s">
        <v>457</v>
      </c>
      <c r="E70" s="5" t="s">
        <v>136</v>
      </c>
      <c r="F70" s="6">
        <v>60</v>
      </c>
      <c r="G70" s="7">
        <v>131.18</v>
      </c>
      <c r="H70" s="12">
        <f>G70*0.14</f>
        <v>18.365200000000002</v>
      </c>
      <c r="I70" s="13">
        <f>G70*0.22</f>
        <v>28.8596</v>
      </c>
      <c r="J70" s="13">
        <f>G70+H70+I70</f>
        <v>178.40480000000002</v>
      </c>
      <c r="K70" s="13">
        <f>J70*1.1</f>
        <v>196.24528000000004</v>
      </c>
      <c r="L70" s="8"/>
      <c r="M70" s="5" t="s">
        <v>1112</v>
      </c>
      <c r="N70" s="8" t="s">
        <v>1373</v>
      </c>
      <c r="O70" s="9" t="s">
        <v>1375</v>
      </c>
      <c r="P70" s="11">
        <v>46238</v>
      </c>
    </row>
    <row r="71" spans="1:16" ht="66" customHeight="1" x14ac:dyDescent="0.2">
      <c r="A71" s="4" t="s">
        <v>14</v>
      </c>
      <c r="B71" s="5" t="s">
        <v>367</v>
      </c>
      <c r="C71" s="5" t="s">
        <v>351</v>
      </c>
      <c r="D71" s="5" t="s">
        <v>1507</v>
      </c>
      <c r="E71" s="5" t="s">
        <v>136</v>
      </c>
      <c r="F71" s="6">
        <v>60</v>
      </c>
      <c r="G71" s="7">
        <v>131.18</v>
      </c>
      <c r="H71" s="12">
        <f>G71*0.14</f>
        <v>18.365200000000002</v>
      </c>
      <c r="I71" s="13">
        <f>G71*0.22</f>
        <v>28.8596</v>
      </c>
      <c r="J71" s="13">
        <f>G71+H71+I71</f>
        <v>178.40480000000002</v>
      </c>
      <c r="K71" s="13">
        <f>J71*1.1</f>
        <v>196.24528000000004</v>
      </c>
      <c r="L71" s="8"/>
      <c r="M71" s="5" t="s">
        <v>1112</v>
      </c>
      <c r="N71" s="8" t="s">
        <v>1373</v>
      </c>
      <c r="O71" s="9" t="s">
        <v>1376</v>
      </c>
      <c r="P71" s="11">
        <v>46238</v>
      </c>
    </row>
    <row r="72" spans="1:16" ht="66" customHeight="1" x14ac:dyDescent="0.2">
      <c r="A72" s="4" t="s">
        <v>14</v>
      </c>
      <c r="B72" s="5" t="s">
        <v>367</v>
      </c>
      <c r="C72" s="5" t="s">
        <v>1090</v>
      </c>
      <c r="D72" s="5" t="s">
        <v>457</v>
      </c>
      <c r="E72" s="5" t="s">
        <v>136</v>
      </c>
      <c r="F72" s="6">
        <v>90</v>
      </c>
      <c r="G72" s="7">
        <v>196.77</v>
      </c>
      <c r="H72" s="12">
        <f>G72*0.14</f>
        <v>27.547800000000002</v>
      </c>
      <c r="I72" s="13">
        <f>G72*0.22</f>
        <v>43.289400000000001</v>
      </c>
      <c r="J72" s="13">
        <f>G72+H72+I72</f>
        <v>267.60720000000003</v>
      </c>
      <c r="K72" s="13">
        <f>J72*1.1</f>
        <v>294.36792000000008</v>
      </c>
      <c r="L72" s="8"/>
      <c r="M72" s="5" t="s">
        <v>1169</v>
      </c>
      <c r="N72" s="8" t="s">
        <v>1422</v>
      </c>
      <c r="O72" s="9" t="s">
        <v>1168</v>
      </c>
      <c r="P72" s="11">
        <v>46240</v>
      </c>
    </row>
    <row r="73" spans="1:16" ht="66" customHeight="1" x14ac:dyDescent="0.2">
      <c r="A73" s="4" t="s">
        <v>14</v>
      </c>
      <c r="B73" s="5" t="s">
        <v>367</v>
      </c>
      <c r="C73" s="5" t="s">
        <v>1090</v>
      </c>
      <c r="D73" s="5" t="s">
        <v>1507</v>
      </c>
      <c r="E73" s="5" t="s">
        <v>136</v>
      </c>
      <c r="F73" s="6">
        <v>90</v>
      </c>
      <c r="G73" s="7">
        <v>196.77</v>
      </c>
      <c r="H73" s="12">
        <f>G73*0.14</f>
        <v>27.547800000000002</v>
      </c>
      <c r="I73" s="13">
        <f>G73*0.22</f>
        <v>43.289400000000001</v>
      </c>
      <c r="J73" s="13">
        <f>G73+H73+I73</f>
        <v>267.60720000000003</v>
      </c>
      <c r="K73" s="13">
        <f>J73*1.1</f>
        <v>294.36792000000008</v>
      </c>
      <c r="L73" s="8"/>
      <c r="M73" s="5" t="s">
        <v>1139</v>
      </c>
      <c r="N73" s="8" t="s">
        <v>1423</v>
      </c>
      <c r="O73" s="9" t="s">
        <v>1140</v>
      </c>
      <c r="P73" s="11">
        <v>46240</v>
      </c>
    </row>
    <row r="74" spans="1:16" ht="66" customHeight="1" x14ac:dyDescent="0.2">
      <c r="A74" s="4" t="s">
        <v>259</v>
      </c>
      <c r="B74" s="5" t="s">
        <v>1177</v>
      </c>
      <c r="C74" s="5" t="s">
        <v>1476</v>
      </c>
      <c r="D74" s="5" t="s">
        <v>453</v>
      </c>
      <c r="E74" s="5" t="s">
        <v>260</v>
      </c>
      <c r="F74" s="6">
        <v>28</v>
      </c>
      <c r="G74" s="7">
        <v>1412.32</v>
      </c>
      <c r="H74" s="12">
        <f>G74*0.1</f>
        <v>141.232</v>
      </c>
      <c r="I74" s="13">
        <f>G74*0.15</f>
        <v>211.84799999999998</v>
      </c>
      <c r="J74" s="13">
        <f>G74+H74+I74</f>
        <v>1765.3999999999999</v>
      </c>
      <c r="K74" s="13">
        <f>J74*1.1</f>
        <v>1941.94</v>
      </c>
      <c r="L74" s="8"/>
      <c r="M74" s="5" t="s">
        <v>945</v>
      </c>
      <c r="N74" s="8" t="s">
        <v>1553</v>
      </c>
      <c r="O74" s="9" t="s">
        <v>1554</v>
      </c>
      <c r="P74" s="11">
        <v>46244</v>
      </c>
    </row>
    <row r="75" spans="1:16" ht="66" customHeight="1" x14ac:dyDescent="0.2">
      <c r="A75" s="4" t="s">
        <v>259</v>
      </c>
      <c r="B75" s="5" t="s">
        <v>1177</v>
      </c>
      <c r="C75" s="5" t="s">
        <v>1473</v>
      </c>
      <c r="D75" s="5" t="s">
        <v>453</v>
      </c>
      <c r="E75" s="5" t="s">
        <v>260</v>
      </c>
      <c r="F75" s="6">
        <v>28</v>
      </c>
      <c r="G75" s="7">
        <v>1412.32</v>
      </c>
      <c r="H75" s="12">
        <f>G75*0.1</f>
        <v>141.232</v>
      </c>
      <c r="I75" s="13">
        <f>G75*0.15</f>
        <v>211.84799999999998</v>
      </c>
      <c r="J75" s="13">
        <f>G75+H75+I75</f>
        <v>1765.3999999999999</v>
      </c>
      <c r="K75" s="13">
        <f>J75*1.1</f>
        <v>1941.94</v>
      </c>
      <c r="L75" s="8"/>
      <c r="M75" s="5" t="s">
        <v>946</v>
      </c>
      <c r="N75" s="8" t="s">
        <v>1549</v>
      </c>
      <c r="O75" s="9" t="s">
        <v>1552</v>
      </c>
      <c r="P75" s="11">
        <v>46244</v>
      </c>
    </row>
    <row r="76" spans="1:16" ht="66" customHeight="1" x14ac:dyDescent="0.2">
      <c r="A76" s="4" t="s">
        <v>259</v>
      </c>
      <c r="B76" s="5" t="s">
        <v>1177</v>
      </c>
      <c r="C76" s="5" t="s">
        <v>1478</v>
      </c>
      <c r="D76" s="5" t="s">
        <v>453</v>
      </c>
      <c r="E76" s="5" t="s">
        <v>260</v>
      </c>
      <c r="F76" s="6">
        <v>28</v>
      </c>
      <c r="G76" s="7">
        <v>1406.16</v>
      </c>
      <c r="H76" s="12">
        <f>G76*0.1</f>
        <v>140.61600000000001</v>
      </c>
      <c r="I76" s="13">
        <f>G76*0.15</f>
        <v>210.92400000000001</v>
      </c>
      <c r="J76" s="13">
        <f>G76+H76+I76</f>
        <v>1757.7</v>
      </c>
      <c r="K76" s="13">
        <f>J76*1.1</f>
        <v>1933.4700000000003</v>
      </c>
      <c r="L76" s="8"/>
      <c r="M76" s="5" t="s">
        <v>946</v>
      </c>
      <c r="N76" s="8" t="s">
        <v>1549</v>
      </c>
      <c r="O76" s="9" t="s">
        <v>1551</v>
      </c>
      <c r="P76" s="11">
        <v>46244</v>
      </c>
    </row>
    <row r="77" spans="1:16" ht="66" customHeight="1" x14ac:dyDescent="0.2">
      <c r="A77" s="4" t="s">
        <v>15</v>
      </c>
      <c r="B77" s="5" t="s">
        <v>15</v>
      </c>
      <c r="C77" s="5" t="s">
        <v>1430</v>
      </c>
      <c r="D77" s="5" t="s">
        <v>291</v>
      </c>
      <c r="E77" s="5" t="s">
        <v>193</v>
      </c>
      <c r="F77" s="6">
        <v>1</v>
      </c>
      <c r="G77" s="7">
        <v>261.08999999999997</v>
      </c>
      <c r="H77" s="12">
        <f>G77*0.14</f>
        <v>36.552599999999998</v>
      </c>
      <c r="I77" s="13">
        <f>G77*0.22</f>
        <v>57.439799999999998</v>
      </c>
      <c r="J77" s="13">
        <f>G77+H77+I77</f>
        <v>355.08239999999995</v>
      </c>
      <c r="K77" s="13">
        <f>J77*1.1</f>
        <v>390.59063999999995</v>
      </c>
      <c r="L77" s="8"/>
      <c r="M77" s="5" t="s">
        <v>1242</v>
      </c>
      <c r="N77" s="8" t="s">
        <v>1427</v>
      </c>
      <c r="O77" s="9" t="s">
        <v>392</v>
      </c>
      <c r="P77" s="11">
        <v>46240</v>
      </c>
    </row>
    <row r="78" spans="1:16" ht="66" customHeight="1" x14ac:dyDescent="0.2">
      <c r="A78" s="4" t="s">
        <v>15</v>
      </c>
      <c r="B78" s="5" t="s">
        <v>15</v>
      </c>
      <c r="C78" s="5" t="s">
        <v>1428</v>
      </c>
      <c r="D78" s="5" t="s">
        <v>291</v>
      </c>
      <c r="E78" s="5" t="s">
        <v>193</v>
      </c>
      <c r="F78" s="6">
        <v>1</v>
      </c>
      <c r="G78" s="7">
        <v>384.18</v>
      </c>
      <c r="H78" s="12">
        <f>G78*0.14</f>
        <v>53.785200000000003</v>
      </c>
      <c r="I78" s="13">
        <f>G78*0.22</f>
        <v>84.519599999999997</v>
      </c>
      <c r="J78" s="13">
        <f>G78+H78+I78</f>
        <v>522.48479999999995</v>
      </c>
      <c r="K78" s="13">
        <f>J78*1.1</f>
        <v>574.73328000000004</v>
      </c>
      <c r="L78" s="8"/>
      <c r="M78" s="5" t="s">
        <v>1452</v>
      </c>
      <c r="N78" s="8" t="s">
        <v>1453</v>
      </c>
      <c r="O78" s="9" t="s">
        <v>611</v>
      </c>
      <c r="P78" s="11">
        <v>46241</v>
      </c>
    </row>
    <row r="79" spans="1:16" ht="66" customHeight="1" x14ac:dyDescent="0.2">
      <c r="A79" s="4" t="s">
        <v>594</v>
      </c>
      <c r="B79" s="5" t="s">
        <v>1531</v>
      </c>
      <c r="C79" s="5" t="s">
        <v>632</v>
      </c>
      <c r="D79" s="5" t="s">
        <v>630</v>
      </c>
      <c r="E79" s="5" t="s">
        <v>595</v>
      </c>
      <c r="F79" s="6">
        <v>1</v>
      </c>
      <c r="G79" s="7">
        <v>1708.83</v>
      </c>
      <c r="H79" s="12">
        <f>G79*0.1</f>
        <v>170.88300000000001</v>
      </c>
      <c r="I79" s="13">
        <f>G79*0.15</f>
        <v>256.3245</v>
      </c>
      <c r="J79" s="13">
        <f>G79+H79+I79</f>
        <v>2136.0374999999999</v>
      </c>
      <c r="K79" s="13">
        <f>J79*1.1</f>
        <v>2349.6412500000001</v>
      </c>
      <c r="L79" s="8"/>
      <c r="M79" s="5" t="s">
        <v>1585</v>
      </c>
      <c r="N79" s="8" t="s">
        <v>1586</v>
      </c>
      <c r="O79" s="9" t="s">
        <v>1591</v>
      </c>
      <c r="P79" s="11">
        <v>46244</v>
      </c>
    </row>
    <row r="80" spans="1:16" ht="66" customHeight="1" x14ac:dyDescent="0.2">
      <c r="A80" s="4" t="s">
        <v>594</v>
      </c>
      <c r="B80" s="5" t="s">
        <v>1531</v>
      </c>
      <c r="C80" s="5" t="s">
        <v>629</v>
      </c>
      <c r="D80" s="5" t="s">
        <v>630</v>
      </c>
      <c r="E80" s="5" t="s">
        <v>595</v>
      </c>
      <c r="F80" s="6">
        <v>1</v>
      </c>
      <c r="G80" s="7">
        <v>3661.78</v>
      </c>
      <c r="H80" s="12">
        <f>G80*0.1</f>
        <v>366.17800000000005</v>
      </c>
      <c r="I80" s="13">
        <f>G80*0.15</f>
        <v>549.26700000000005</v>
      </c>
      <c r="J80" s="13">
        <f>G80+H80+I80</f>
        <v>4577.2250000000004</v>
      </c>
      <c r="K80" s="13">
        <f>J80*1.1</f>
        <v>5034.9475000000011</v>
      </c>
      <c r="L80" s="8"/>
      <c r="M80" s="5" t="s">
        <v>735</v>
      </c>
      <c r="N80" s="8" t="s">
        <v>1610</v>
      </c>
      <c r="O80" s="9" t="s">
        <v>450</v>
      </c>
      <c r="P80" s="11">
        <v>46245</v>
      </c>
    </row>
    <row r="81" spans="1:16" ht="66" customHeight="1" x14ac:dyDescent="0.2">
      <c r="A81" s="4" t="s">
        <v>594</v>
      </c>
      <c r="B81" s="5" t="s">
        <v>1531</v>
      </c>
      <c r="C81" s="5" t="s">
        <v>756</v>
      </c>
      <c r="D81" s="5" t="s">
        <v>630</v>
      </c>
      <c r="E81" s="5" t="s">
        <v>595</v>
      </c>
      <c r="F81" s="6">
        <v>1</v>
      </c>
      <c r="G81" s="7">
        <v>3661.78</v>
      </c>
      <c r="H81" s="12">
        <f>G81*0.1</f>
        <v>366.17800000000005</v>
      </c>
      <c r="I81" s="13">
        <f>G81*0.15</f>
        <v>549.26700000000005</v>
      </c>
      <c r="J81" s="13">
        <f>G81+H81+I81</f>
        <v>4577.2250000000004</v>
      </c>
      <c r="K81" s="13">
        <f>J81*1.1</f>
        <v>5034.9475000000011</v>
      </c>
      <c r="L81" s="8"/>
      <c r="M81" s="5" t="s">
        <v>876</v>
      </c>
      <c r="N81" s="8" t="s">
        <v>1611</v>
      </c>
      <c r="O81" s="9" t="s">
        <v>877</v>
      </c>
      <c r="P81" s="11">
        <v>46245</v>
      </c>
    </row>
    <row r="82" spans="1:16" ht="66" customHeight="1" x14ac:dyDescent="0.2">
      <c r="A82" s="4" t="s">
        <v>159</v>
      </c>
      <c r="B82" s="5" t="s">
        <v>1627</v>
      </c>
      <c r="C82" s="5" t="s">
        <v>109</v>
      </c>
      <c r="D82" s="5" t="s">
        <v>300</v>
      </c>
      <c r="E82" s="5" t="s">
        <v>160</v>
      </c>
      <c r="F82" s="6">
        <v>30</v>
      </c>
      <c r="G82" s="7">
        <v>573.48</v>
      </c>
      <c r="H82" s="12">
        <f>G82*0.1</f>
        <v>57.348000000000006</v>
      </c>
      <c r="I82" s="13">
        <f>G82*0.15</f>
        <v>86.022000000000006</v>
      </c>
      <c r="J82" s="13">
        <f>G82+H82+I82</f>
        <v>716.85</v>
      </c>
      <c r="K82" s="13">
        <f>J82*1.1</f>
        <v>788.53500000000008</v>
      </c>
      <c r="L82" s="8"/>
      <c r="M82" s="5" t="s">
        <v>1523</v>
      </c>
      <c r="N82" s="8" t="s">
        <v>1524</v>
      </c>
      <c r="O82" s="9" t="s">
        <v>1529</v>
      </c>
      <c r="P82" s="11">
        <v>46241</v>
      </c>
    </row>
    <row r="83" spans="1:16" ht="66" customHeight="1" x14ac:dyDescent="0.2">
      <c r="A83" s="4" t="s">
        <v>159</v>
      </c>
      <c r="B83" s="5" t="s">
        <v>1627</v>
      </c>
      <c r="C83" s="5" t="s">
        <v>393</v>
      </c>
      <c r="D83" s="5" t="s">
        <v>300</v>
      </c>
      <c r="E83" s="5" t="s">
        <v>160</v>
      </c>
      <c r="F83" s="6">
        <v>60</v>
      </c>
      <c r="G83" s="7">
        <v>1146.96</v>
      </c>
      <c r="H83" s="12">
        <f>G83*0.1</f>
        <v>114.69600000000001</v>
      </c>
      <c r="I83" s="13">
        <f>G83*0.15</f>
        <v>172.04400000000001</v>
      </c>
      <c r="J83" s="13">
        <f>G83+H83+I83</f>
        <v>1433.7</v>
      </c>
      <c r="K83" s="13">
        <f>J83*1.1</f>
        <v>1577.0700000000002</v>
      </c>
      <c r="L83" s="8"/>
      <c r="M83" s="5" t="s">
        <v>972</v>
      </c>
      <c r="N83" s="8" t="s">
        <v>1538</v>
      </c>
      <c r="O83" s="9" t="s">
        <v>387</v>
      </c>
      <c r="P83" s="11">
        <v>46253</v>
      </c>
    </row>
    <row r="84" spans="1:16" ht="66" customHeight="1" x14ac:dyDescent="0.2">
      <c r="A84" s="4" t="s">
        <v>159</v>
      </c>
      <c r="B84" s="5" t="s">
        <v>1627</v>
      </c>
      <c r="C84" s="5" t="s">
        <v>336</v>
      </c>
      <c r="D84" s="5" t="s">
        <v>300</v>
      </c>
      <c r="E84" s="5" t="s">
        <v>160</v>
      </c>
      <c r="F84" s="6">
        <v>28</v>
      </c>
      <c r="G84" s="7">
        <v>535.25</v>
      </c>
      <c r="H84" s="12">
        <f>G84*0.1</f>
        <v>53.525000000000006</v>
      </c>
      <c r="I84" s="13">
        <f>G84*0.15</f>
        <v>80.287499999999994</v>
      </c>
      <c r="J84" s="13">
        <f>G84+H84+I84</f>
        <v>669.0625</v>
      </c>
      <c r="K84" s="13">
        <f>J84*1.1</f>
        <v>735.96875000000011</v>
      </c>
      <c r="L84" s="8"/>
      <c r="M84" s="5" t="s">
        <v>1513</v>
      </c>
      <c r="N84" s="8" t="s">
        <v>1514</v>
      </c>
      <c r="O84" s="9" t="s">
        <v>1515</v>
      </c>
      <c r="P84" s="11">
        <v>46241</v>
      </c>
    </row>
    <row r="85" spans="1:16" ht="66" customHeight="1" x14ac:dyDescent="0.2">
      <c r="A85" s="4" t="s">
        <v>75</v>
      </c>
      <c r="B85" s="5" t="s">
        <v>518</v>
      </c>
      <c r="C85" s="5" t="s">
        <v>171</v>
      </c>
      <c r="D85" s="5" t="s">
        <v>491</v>
      </c>
      <c r="E85" s="5" t="s">
        <v>170</v>
      </c>
      <c r="F85" s="6">
        <v>1</v>
      </c>
      <c r="G85" s="7">
        <v>709.15</v>
      </c>
      <c r="H85" s="12">
        <f>G85*0.1</f>
        <v>70.915000000000006</v>
      </c>
      <c r="I85" s="13">
        <f>G85*0.15</f>
        <v>106.37249999999999</v>
      </c>
      <c r="J85" s="13">
        <f>G85+H85+I85</f>
        <v>886.43749999999989</v>
      </c>
      <c r="K85" s="13">
        <f>J85*1.1</f>
        <v>975.08124999999995</v>
      </c>
      <c r="L85" s="8"/>
      <c r="M85" s="5" t="s">
        <v>736</v>
      </c>
      <c r="N85" s="8" t="s">
        <v>1536</v>
      </c>
      <c r="O85" s="9" t="s">
        <v>737</v>
      </c>
      <c r="P85" s="11">
        <v>46246</v>
      </c>
    </row>
    <row r="86" spans="1:16" ht="66" customHeight="1" x14ac:dyDescent="0.2">
      <c r="A86" s="4" t="s">
        <v>75</v>
      </c>
      <c r="B86" s="5" t="s">
        <v>518</v>
      </c>
      <c r="C86" s="5" t="s">
        <v>152</v>
      </c>
      <c r="D86" s="5" t="s">
        <v>491</v>
      </c>
      <c r="E86" s="5" t="s">
        <v>170</v>
      </c>
      <c r="F86" s="6">
        <v>1</v>
      </c>
      <c r="G86" s="7">
        <v>3545.73</v>
      </c>
      <c r="H86" s="12">
        <f>G86*0.1</f>
        <v>354.57300000000004</v>
      </c>
      <c r="I86" s="13">
        <f>G86*0.15</f>
        <v>531.85950000000003</v>
      </c>
      <c r="J86" s="13">
        <f>G86+H86+I86</f>
        <v>4432.1625000000004</v>
      </c>
      <c r="K86" s="13">
        <f>J86*1.1</f>
        <v>4875.3787500000008</v>
      </c>
      <c r="L86" s="8"/>
      <c r="M86" s="5" t="s">
        <v>735</v>
      </c>
      <c r="N86" s="8" t="s">
        <v>1610</v>
      </c>
      <c r="O86" s="9" t="s">
        <v>451</v>
      </c>
      <c r="P86" s="11">
        <v>46245</v>
      </c>
    </row>
    <row r="87" spans="1:16" ht="66" customHeight="1" x14ac:dyDescent="0.2">
      <c r="A87" s="4" t="s">
        <v>84</v>
      </c>
      <c r="B87" s="5" t="s">
        <v>740</v>
      </c>
      <c r="C87" s="5" t="s">
        <v>482</v>
      </c>
      <c r="D87" s="5" t="s">
        <v>317</v>
      </c>
      <c r="E87" s="5" t="s">
        <v>189</v>
      </c>
      <c r="F87" s="6">
        <v>5</v>
      </c>
      <c r="G87" s="7">
        <v>89.95</v>
      </c>
      <c r="H87" s="12">
        <f>G87*0.17</f>
        <v>15.291500000000001</v>
      </c>
      <c r="I87" s="13">
        <f>G87*0.3</f>
        <v>26.984999999999999</v>
      </c>
      <c r="J87" s="13">
        <f>G87+H87+I87</f>
        <v>132.22649999999999</v>
      </c>
      <c r="K87" s="13">
        <f>J87*1.1</f>
        <v>145.44915</v>
      </c>
      <c r="L87" s="8"/>
      <c r="M87" s="5" t="s">
        <v>999</v>
      </c>
      <c r="N87" s="8" t="s">
        <v>1329</v>
      </c>
      <c r="O87" s="9" t="s">
        <v>1330</v>
      </c>
      <c r="P87" s="11">
        <v>46238</v>
      </c>
    </row>
    <row r="88" spans="1:16" ht="66" customHeight="1" x14ac:dyDescent="0.2">
      <c r="A88" s="4" t="s">
        <v>84</v>
      </c>
      <c r="B88" s="5" t="s">
        <v>740</v>
      </c>
      <c r="C88" s="5" t="s">
        <v>446</v>
      </c>
      <c r="D88" s="5" t="s">
        <v>317</v>
      </c>
      <c r="E88" s="5" t="s">
        <v>189</v>
      </c>
      <c r="F88" s="6">
        <v>1</v>
      </c>
      <c r="G88" s="7">
        <v>110.09</v>
      </c>
      <c r="H88" s="12">
        <f>G88*0.14</f>
        <v>15.412600000000001</v>
      </c>
      <c r="I88" s="13">
        <f>G88*0.22</f>
        <v>24.219799999999999</v>
      </c>
      <c r="J88" s="13">
        <f>G88+H88+I88</f>
        <v>149.72239999999999</v>
      </c>
      <c r="K88" s="13">
        <f>J88*1.1</f>
        <v>164.69463999999999</v>
      </c>
      <c r="L88" s="8"/>
      <c r="M88" s="5" t="s">
        <v>823</v>
      </c>
      <c r="N88" s="8" t="s">
        <v>1349</v>
      </c>
      <c r="O88" s="9" t="s">
        <v>826</v>
      </c>
      <c r="P88" s="11">
        <v>46238</v>
      </c>
    </row>
    <row r="89" spans="1:16" ht="66" customHeight="1" x14ac:dyDescent="0.2">
      <c r="A89" s="4" t="s">
        <v>84</v>
      </c>
      <c r="B89" s="5" t="s">
        <v>740</v>
      </c>
      <c r="C89" s="5" t="s">
        <v>349</v>
      </c>
      <c r="D89" s="5" t="s">
        <v>317</v>
      </c>
      <c r="E89" s="5" t="s">
        <v>189</v>
      </c>
      <c r="F89" s="6">
        <v>1</v>
      </c>
      <c r="G89" s="7">
        <v>110.09</v>
      </c>
      <c r="H89" s="12">
        <f>G89*0.14</f>
        <v>15.412600000000001</v>
      </c>
      <c r="I89" s="13">
        <f>G89*0.22</f>
        <v>24.219799999999999</v>
      </c>
      <c r="J89" s="13">
        <f>G89+H89+I89</f>
        <v>149.72239999999999</v>
      </c>
      <c r="K89" s="13">
        <f>J89*1.1</f>
        <v>164.69463999999999</v>
      </c>
      <c r="L89" s="8"/>
      <c r="M89" s="5" t="s">
        <v>823</v>
      </c>
      <c r="N89" s="8" t="s">
        <v>1349</v>
      </c>
      <c r="O89" s="9" t="s">
        <v>923</v>
      </c>
      <c r="P89" s="11">
        <v>46238</v>
      </c>
    </row>
    <row r="90" spans="1:16" ht="66" customHeight="1" x14ac:dyDescent="0.2">
      <c r="A90" s="4" t="s">
        <v>84</v>
      </c>
      <c r="B90" s="5" t="s">
        <v>740</v>
      </c>
      <c r="C90" s="5" t="s">
        <v>479</v>
      </c>
      <c r="D90" s="5" t="s">
        <v>317</v>
      </c>
      <c r="E90" s="5" t="s">
        <v>189</v>
      </c>
      <c r="F90" s="6">
        <v>10</v>
      </c>
      <c r="G90" s="7">
        <v>115.52</v>
      </c>
      <c r="H90" s="12">
        <f>G90*0.14</f>
        <v>16.172800000000002</v>
      </c>
      <c r="I90" s="13">
        <f>G90*0.22</f>
        <v>25.414400000000001</v>
      </c>
      <c r="J90" s="13">
        <f>G90+H90+I90</f>
        <v>157.10720000000001</v>
      </c>
      <c r="K90" s="13">
        <f>J90*1.1</f>
        <v>172.81792000000002</v>
      </c>
      <c r="L90" s="8"/>
      <c r="M90" s="5" t="s">
        <v>816</v>
      </c>
      <c r="N90" s="8" t="s">
        <v>1368</v>
      </c>
      <c r="O90" s="9" t="s">
        <v>819</v>
      </c>
      <c r="P90" s="11">
        <v>46238</v>
      </c>
    </row>
    <row r="91" spans="1:16" ht="66" customHeight="1" x14ac:dyDescent="0.2">
      <c r="A91" s="4" t="s">
        <v>84</v>
      </c>
      <c r="B91" s="5" t="s">
        <v>740</v>
      </c>
      <c r="C91" s="5" t="s">
        <v>478</v>
      </c>
      <c r="D91" s="5" t="s">
        <v>317</v>
      </c>
      <c r="E91" s="5" t="s">
        <v>189</v>
      </c>
      <c r="F91" s="6">
        <v>5</v>
      </c>
      <c r="G91" s="7">
        <v>66.14</v>
      </c>
      <c r="H91" s="12">
        <f>G91*0.17</f>
        <v>11.2438</v>
      </c>
      <c r="I91" s="13">
        <f>G91*0.3</f>
        <v>19.841999999999999</v>
      </c>
      <c r="J91" s="13">
        <f>G91+H91+I91</f>
        <v>97.225800000000007</v>
      </c>
      <c r="K91" s="13">
        <f>J91*1.1</f>
        <v>106.94838000000001</v>
      </c>
      <c r="L91" s="8"/>
      <c r="M91" s="5" t="s">
        <v>920</v>
      </c>
      <c r="N91" s="8" t="s">
        <v>1288</v>
      </c>
      <c r="O91" s="9" t="s">
        <v>1003</v>
      </c>
      <c r="P91" s="11">
        <v>46237</v>
      </c>
    </row>
    <row r="92" spans="1:16" ht="66" customHeight="1" x14ac:dyDescent="0.2">
      <c r="A92" s="4" t="s">
        <v>84</v>
      </c>
      <c r="B92" s="5" t="s">
        <v>740</v>
      </c>
      <c r="C92" s="5" t="s">
        <v>558</v>
      </c>
      <c r="D92" s="5" t="s">
        <v>317</v>
      </c>
      <c r="E92" s="5" t="s">
        <v>189</v>
      </c>
      <c r="F92" s="6">
        <v>1</v>
      </c>
      <c r="G92" s="7">
        <v>78.260000000000005</v>
      </c>
      <c r="H92" s="12">
        <f>G92*0.17</f>
        <v>13.304200000000002</v>
      </c>
      <c r="I92" s="13">
        <f>G92*0.3</f>
        <v>23.478000000000002</v>
      </c>
      <c r="J92" s="13">
        <f>G92+H92+I92</f>
        <v>115.04220000000001</v>
      </c>
      <c r="K92" s="13">
        <f>J92*1.1</f>
        <v>126.54642000000003</v>
      </c>
      <c r="L92" s="8"/>
      <c r="M92" s="5" t="s">
        <v>1298</v>
      </c>
      <c r="N92" s="8" t="s">
        <v>1299</v>
      </c>
      <c r="O92" s="9" t="s">
        <v>1303</v>
      </c>
      <c r="P92" s="11">
        <v>46238</v>
      </c>
    </row>
    <row r="93" spans="1:16" ht="66" customHeight="1" x14ac:dyDescent="0.2">
      <c r="A93" s="4" t="s">
        <v>84</v>
      </c>
      <c r="B93" s="5" t="s">
        <v>740</v>
      </c>
      <c r="C93" s="5" t="s">
        <v>480</v>
      </c>
      <c r="D93" s="5" t="s">
        <v>317</v>
      </c>
      <c r="E93" s="5" t="s">
        <v>189</v>
      </c>
      <c r="F93" s="6">
        <v>10</v>
      </c>
      <c r="G93" s="7">
        <v>121.68</v>
      </c>
      <c r="H93" s="12">
        <f>G93*0.14</f>
        <v>17.035200000000003</v>
      </c>
      <c r="I93" s="13">
        <f>G93*0.22</f>
        <v>26.769600000000001</v>
      </c>
      <c r="J93" s="13">
        <f>G93+H93+I93</f>
        <v>165.48480000000001</v>
      </c>
      <c r="K93" s="13">
        <f>J93*1.1</f>
        <v>182.03328000000002</v>
      </c>
      <c r="L93" s="8"/>
      <c r="M93" s="5" t="s">
        <v>953</v>
      </c>
      <c r="N93" s="8" t="s">
        <v>1370</v>
      </c>
      <c r="O93" s="9" t="s">
        <v>955</v>
      </c>
      <c r="P93" s="11">
        <v>46238</v>
      </c>
    </row>
    <row r="94" spans="1:16" ht="66" customHeight="1" x14ac:dyDescent="0.2">
      <c r="A94" s="4" t="s">
        <v>84</v>
      </c>
      <c r="B94" s="5" t="s">
        <v>740</v>
      </c>
      <c r="C94" s="5" t="s">
        <v>481</v>
      </c>
      <c r="D94" s="5" t="s">
        <v>317</v>
      </c>
      <c r="E94" s="5" t="s">
        <v>189</v>
      </c>
      <c r="F94" s="6">
        <v>5</v>
      </c>
      <c r="G94" s="7">
        <v>71.09</v>
      </c>
      <c r="H94" s="12">
        <f>G94*0.17</f>
        <v>12.085300000000002</v>
      </c>
      <c r="I94" s="13">
        <f>G94*0.3</f>
        <v>21.327000000000002</v>
      </c>
      <c r="J94" s="13">
        <f>G94+H94+I94</f>
        <v>104.50230000000001</v>
      </c>
      <c r="K94" s="13">
        <f>J94*1.1</f>
        <v>114.95253000000001</v>
      </c>
      <c r="L94" s="8"/>
      <c r="M94" s="5" t="s">
        <v>1107</v>
      </c>
      <c r="N94" s="8" t="s">
        <v>1293</v>
      </c>
      <c r="O94" s="9" t="s">
        <v>1110</v>
      </c>
      <c r="P94" s="11">
        <v>46237</v>
      </c>
    </row>
    <row r="95" spans="1:16" ht="66" customHeight="1" x14ac:dyDescent="0.2">
      <c r="A95" s="4" t="s">
        <v>84</v>
      </c>
      <c r="B95" s="5" t="s">
        <v>740</v>
      </c>
      <c r="C95" s="5" t="s">
        <v>894</v>
      </c>
      <c r="D95" s="5" t="s">
        <v>317</v>
      </c>
      <c r="E95" s="5" t="s">
        <v>189</v>
      </c>
      <c r="F95" s="6">
        <v>1</v>
      </c>
      <c r="G95" s="7">
        <v>57</v>
      </c>
      <c r="H95" s="12">
        <f>G95*0.17</f>
        <v>9.6900000000000013</v>
      </c>
      <c r="I95" s="13">
        <f>G95*0.3</f>
        <v>17.099999999999998</v>
      </c>
      <c r="J95" s="13">
        <f>G95+H95+I95</f>
        <v>83.789999999999992</v>
      </c>
      <c r="K95" s="13">
        <f>J95*1.1</f>
        <v>92.168999999999997</v>
      </c>
      <c r="L95" s="8"/>
      <c r="M95" s="5" t="s">
        <v>1228</v>
      </c>
      <c r="N95" s="8" t="s">
        <v>1281</v>
      </c>
      <c r="O95" s="9" t="s">
        <v>834</v>
      </c>
      <c r="P95" s="11">
        <v>46237</v>
      </c>
    </row>
    <row r="96" spans="1:16" ht="66" customHeight="1" x14ac:dyDescent="0.2">
      <c r="A96" s="4" t="s">
        <v>105</v>
      </c>
      <c r="B96" s="5" t="s">
        <v>723</v>
      </c>
      <c r="C96" s="5" t="s">
        <v>403</v>
      </c>
      <c r="D96" s="5" t="s">
        <v>313</v>
      </c>
      <c r="E96" s="5" t="s">
        <v>258</v>
      </c>
      <c r="F96" s="6">
        <v>5</v>
      </c>
      <c r="G96" s="7">
        <v>7822.9</v>
      </c>
      <c r="H96" s="12">
        <f>G96*0.1</f>
        <v>782.29</v>
      </c>
      <c r="I96" s="13">
        <f>G96*0.15</f>
        <v>1173.4349999999999</v>
      </c>
      <c r="J96" s="13">
        <f>G96+H96+I96</f>
        <v>9778.6249999999982</v>
      </c>
      <c r="K96" s="13">
        <f>J96*1.1</f>
        <v>10756.487499999999</v>
      </c>
      <c r="L96" s="8"/>
      <c r="M96" s="5" t="s">
        <v>809</v>
      </c>
      <c r="N96" s="8" t="s">
        <v>1641</v>
      </c>
      <c r="O96" s="9" t="s">
        <v>1642</v>
      </c>
      <c r="P96" s="11">
        <v>46246</v>
      </c>
    </row>
    <row r="97" spans="1:16" ht="66" customHeight="1" x14ac:dyDescent="0.2">
      <c r="A97" s="4" t="s">
        <v>105</v>
      </c>
      <c r="B97" s="5" t="s">
        <v>723</v>
      </c>
      <c r="C97" s="5" t="s">
        <v>404</v>
      </c>
      <c r="D97" s="5" t="s">
        <v>313</v>
      </c>
      <c r="E97" s="5" t="s">
        <v>258</v>
      </c>
      <c r="F97" s="6">
        <v>5</v>
      </c>
      <c r="G97" s="7">
        <v>11686.44</v>
      </c>
      <c r="H97" s="12">
        <f>G97*0.1</f>
        <v>1168.644</v>
      </c>
      <c r="I97" s="13">
        <f>G97*0.15</f>
        <v>1752.9660000000001</v>
      </c>
      <c r="J97" s="13">
        <f>G97+H97+I97</f>
        <v>14608.050000000001</v>
      </c>
      <c r="K97" s="13">
        <f>J97*1.1</f>
        <v>16068.855000000003</v>
      </c>
      <c r="L97" s="8"/>
      <c r="M97" s="5" t="s">
        <v>691</v>
      </c>
      <c r="N97" s="8" t="s">
        <v>1651</v>
      </c>
      <c r="O97" s="9" t="s">
        <v>692</v>
      </c>
      <c r="P97" s="11">
        <v>46246</v>
      </c>
    </row>
    <row r="98" spans="1:16" ht="66" customHeight="1" x14ac:dyDescent="0.2">
      <c r="A98" s="4" t="s">
        <v>401</v>
      </c>
      <c r="B98" s="5" t="s">
        <v>827</v>
      </c>
      <c r="C98" s="5" t="s">
        <v>901</v>
      </c>
      <c r="D98" s="5" t="s">
        <v>313</v>
      </c>
      <c r="E98" s="5" t="s">
        <v>402</v>
      </c>
      <c r="F98" s="6">
        <v>1</v>
      </c>
      <c r="G98" s="7">
        <v>7175.23</v>
      </c>
      <c r="H98" s="12">
        <f>G98*0.1</f>
        <v>717.52300000000002</v>
      </c>
      <c r="I98" s="13">
        <f>G98*0.15</f>
        <v>1076.2845</v>
      </c>
      <c r="J98" s="13">
        <f>G98+H98+I98</f>
        <v>8969.0375000000004</v>
      </c>
      <c r="K98" s="13">
        <f>J98*1.1</f>
        <v>9865.9412500000017</v>
      </c>
      <c r="L98" s="8"/>
      <c r="M98" s="5" t="s">
        <v>809</v>
      </c>
      <c r="N98" s="8" t="s">
        <v>1638</v>
      </c>
      <c r="O98" s="9" t="s">
        <v>1639</v>
      </c>
      <c r="P98" s="11">
        <v>46246</v>
      </c>
    </row>
    <row r="99" spans="1:16" ht="66" customHeight="1" x14ac:dyDescent="0.2">
      <c r="A99" s="4" t="s">
        <v>65</v>
      </c>
      <c r="B99" s="5" t="s">
        <v>248</v>
      </c>
      <c r="C99" s="5" t="s">
        <v>311</v>
      </c>
      <c r="D99" s="5" t="s">
        <v>335</v>
      </c>
      <c r="E99" s="5" t="s">
        <v>1048</v>
      </c>
      <c r="F99" s="6">
        <v>30</v>
      </c>
      <c r="G99" s="7">
        <v>50476.42</v>
      </c>
      <c r="H99" s="12">
        <f>G99*0.1</f>
        <v>5047.6419999999998</v>
      </c>
      <c r="I99" s="13">
        <f>G99*0.15</f>
        <v>7571.4629999999997</v>
      </c>
      <c r="J99" s="13">
        <f>G99+H99+I99</f>
        <v>63095.524999999994</v>
      </c>
      <c r="K99" s="13">
        <f>J99*1.1</f>
        <v>69405.077499999999</v>
      </c>
      <c r="L99" s="8"/>
      <c r="M99" s="5" t="s">
        <v>1186</v>
      </c>
      <c r="N99" s="8" t="s">
        <v>1668</v>
      </c>
      <c r="O99" s="9" t="s">
        <v>1185</v>
      </c>
      <c r="P99" s="11">
        <v>46246</v>
      </c>
    </row>
    <row r="100" spans="1:16" ht="66" customHeight="1" x14ac:dyDescent="0.2">
      <c r="A100" s="4" t="s">
        <v>65</v>
      </c>
      <c r="B100" s="5" t="s">
        <v>248</v>
      </c>
      <c r="C100" s="5" t="s">
        <v>535</v>
      </c>
      <c r="D100" s="5" t="s">
        <v>335</v>
      </c>
      <c r="E100" s="5" t="s">
        <v>1048</v>
      </c>
      <c r="F100" s="6">
        <v>30</v>
      </c>
      <c r="G100" s="7">
        <v>50476.42</v>
      </c>
      <c r="H100" s="12">
        <f>G100*0.1</f>
        <v>5047.6419999999998</v>
      </c>
      <c r="I100" s="13">
        <f>G100*0.15</f>
        <v>7571.4629999999997</v>
      </c>
      <c r="J100" s="13">
        <f>G100+H100+I100</f>
        <v>63095.524999999994</v>
      </c>
      <c r="K100" s="13">
        <f>J100*1.1</f>
        <v>69405.077499999999</v>
      </c>
      <c r="L100" s="8"/>
      <c r="M100" s="5" t="s">
        <v>1666</v>
      </c>
      <c r="N100" s="8" t="s">
        <v>1667</v>
      </c>
      <c r="O100" s="9" t="s">
        <v>962</v>
      </c>
      <c r="P100" s="11">
        <v>46246</v>
      </c>
    </row>
    <row r="101" spans="1:16" ht="66" customHeight="1" x14ac:dyDescent="0.2">
      <c r="A101" s="4" t="s">
        <v>58</v>
      </c>
      <c r="B101" s="5" t="s">
        <v>1275</v>
      </c>
      <c r="C101" s="5" t="s">
        <v>1276</v>
      </c>
      <c r="D101" s="5" t="s">
        <v>1101</v>
      </c>
      <c r="E101" s="5" t="s">
        <v>465</v>
      </c>
      <c r="F101" s="6">
        <v>30</v>
      </c>
      <c r="G101" s="7">
        <v>233.26</v>
      </c>
      <c r="H101" s="12">
        <f>G101*0.14</f>
        <v>32.656400000000005</v>
      </c>
      <c r="I101" s="13">
        <f>G101*0.22</f>
        <v>51.3172</v>
      </c>
      <c r="J101" s="13">
        <f>G101+H101+I101</f>
        <v>317.23360000000002</v>
      </c>
      <c r="K101" s="13">
        <f>J101*1.1</f>
        <v>348.95696000000004</v>
      </c>
      <c r="L101" s="8"/>
      <c r="M101" s="5" t="s">
        <v>776</v>
      </c>
      <c r="N101" s="8" t="s">
        <v>1424</v>
      </c>
      <c r="O101" s="9" t="s">
        <v>788</v>
      </c>
      <c r="P101" s="11">
        <v>46240</v>
      </c>
    </row>
    <row r="102" spans="1:16" ht="66" customHeight="1" x14ac:dyDescent="0.2">
      <c r="A102" s="4" t="s">
        <v>99</v>
      </c>
      <c r="B102" s="5" t="s">
        <v>99</v>
      </c>
      <c r="C102" s="5" t="s">
        <v>1230</v>
      </c>
      <c r="D102" s="5" t="s">
        <v>290</v>
      </c>
      <c r="E102" s="5" t="s">
        <v>205</v>
      </c>
      <c r="F102" s="6">
        <v>50</v>
      </c>
      <c r="G102" s="7">
        <v>35.369999999999997</v>
      </c>
      <c r="H102" s="12">
        <f>G102*0.17</f>
        <v>6.0129000000000001</v>
      </c>
      <c r="I102" s="13">
        <f>G102*0.3</f>
        <v>10.610999999999999</v>
      </c>
      <c r="J102" s="13">
        <f>G102+H102+I102</f>
        <v>51.993899999999996</v>
      </c>
      <c r="K102" s="13">
        <f>J102*1.1</f>
        <v>57.193289999999998</v>
      </c>
      <c r="L102" s="8"/>
      <c r="M102" s="5" t="s">
        <v>763</v>
      </c>
      <c r="N102" s="8" t="s">
        <v>1267</v>
      </c>
      <c r="O102" s="9" t="s">
        <v>556</v>
      </c>
      <c r="P102" s="11">
        <v>46246</v>
      </c>
    </row>
    <row r="103" spans="1:16" ht="66" customHeight="1" x14ac:dyDescent="0.2">
      <c r="A103" s="4" t="s">
        <v>99</v>
      </c>
      <c r="B103" s="5" t="s">
        <v>99</v>
      </c>
      <c r="C103" s="5" t="s">
        <v>1232</v>
      </c>
      <c r="D103" s="5" t="s">
        <v>290</v>
      </c>
      <c r="E103" s="5" t="s">
        <v>205</v>
      </c>
      <c r="F103" s="6">
        <v>100</v>
      </c>
      <c r="G103" s="7">
        <v>67.22</v>
      </c>
      <c r="H103" s="12">
        <f>G103*0.17</f>
        <v>11.4274</v>
      </c>
      <c r="I103" s="13">
        <f>G103*0.3</f>
        <v>20.166</v>
      </c>
      <c r="J103" s="13">
        <f>G103+H103+I103</f>
        <v>98.813400000000001</v>
      </c>
      <c r="K103" s="13">
        <f>J103*1.1</f>
        <v>108.69474000000001</v>
      </c>
      <c r="L103" s="8"/>
      <c r="M103" s="5" t="s">
        <v>1163</v>
      </c>
      <c r="N103" s="8" t="s">
        <v>1291</v>
      </c>
      <c r="O103" s="9" t="s">
        <v>1164</v>
      </c>
      <c r="P103" s="11">
        <v>46237</v>
      </c>
    </row>
    <row r="104" spans="1:16" ht="66" customHeight="1" x14ac:dyDescent="0.2">
      <c r="A104" s="4" t="s">
        <v>99</v>
      </c>
      <c r="B104" s="5" t="s">
        <v>99</v>
      </c>
      <c r="C104" s="5" t="s">
        <v>286</v>
      </c>
      <c r="D104" s="5" t="s">
        <v>290</v>
      </c>
      <c r="E104" s="5" t="s">
        <v>287</v>
      </c>
      <c r="F104" s="6">
        <v>50</v>
      </c>
      <c r="G104" s="7">
        <v>35.369999999999997</v>
      </c>
      <c r="H104" s="12">
        <f>G104*0.17</f>
        <v>6.0129000000000001</v>
      </c>
      <c r="I104" s="13">
        <f>G104*0.3</f>
        <v>10.610999999999999</v>
      </c>
      <c r="J104" s="13">
        <f>G104+H104+I104</f>
        <v>51.993899999999996</v>
      </c>
      <c r="K104" s="13">
        <f>J104*1.1</f>
        <v>57.193289999999998</v>
      </c>
      <c r="L104" s="8"/>
      <c r="M104" s="5" t="s">
        <v>27</v>
      </c>
      <c r="N104" s="8" t="s">
        <v>1267</v>
      </c>
      <c r="O104" s="9" t="s">
        <v>537</v>
      </c>
      <c r="P104" s="11">
        <v>46246</v>
      </c>
    </row>
    <row r="105" spans="1:16" ht="66" customHeight="1" x14ac:dyDescent="0.2">
      <c r="A105" s="4" t="s">
        <v>99</v>
      </c>
      <c r="B105" s="5" t="s">
        <v>99</v>
      </c>
      <c r="C105" s="5" t="s">
        <v>286</v>
      </c>
      <c r="D105" s="5" t="s">
        <v>290</v>
      </c>
      <c r="E105" s="5" t="s">
        <v>205</v>
      </c>
      <c r="F105" s="6">
        <v>50</v>
      </c>
      <c r="G105" s="7">
        <v>35.369999999999997</v>
      </c>
      <c r="H105" s="12">
        <f>G105*0.17</f>
        <v>6.0129000000000001</v>
      </c>
      <c r="I105" s="13">
        <f>G105*0.3</f>
        <v>10.610999999999999</v>
      </c>
      <c r="J105" s="13">
        <f>G105+H105+I105</f>
        <v>51.993899999999996</v>
      </c>
      <c r="K105" s="13">
        <f>J105*1.1</f>
        <v>57.193289999999998</v>
      </c>
      <c r="L105" s="8"/>
      <c r="M105" s="5" t="s">
        <v>763</v>
      </c>
      <c r="N105" s="8" t="s">
        <v>1267</v>
      </c>
      <c r="O105" s="9" t="s">
        <v>764</v>
      </c>
      <c r="P105" s="11">
        <v>46246</v>
      </c>
    </row>
    <row r="106" spans="1:16" ht="66" customHeight="1" x14ac:dyDescent="0.2">
      <c r="A106" s="4" t="s">
        <v>99</v>
      </c>
      <c r="B106" s="5" t="s">
        <v>99</v>
      </c>
      <c r="C106" s="5" t="s">
        <v>288</v>
      </c>
      <c r="D106" s="5" t="s">
        <v>290</v>
      </c>
      <c r="E106" s="5" t="s">
        <v>287</v>
      </c>
      <c r="F106" s="6">
        <v>100</v>
      </c>
      <c r="G106" s="7">
        <v>67.22</v>
      </c>
      <c r="H106" s="12">
        <f>G106*0.17</f>
        <v>11.4274</v>
      </c>
      <c r="I106" s="13">
        <f>G106*0.3</f>
        <v>20.166</v>
      </c>
      <c r="J106" s="13">
        <f>G106+H106+I106</f>
        <v>98.813400000000001</v>
      </c>
      <c r="K106" s="13">
        <f>J106*1.1</f>
        <v>108.69474000000001</v>
      </c>
      <c r="L106" s="8"/>
      <c r="M106" s="5" t="s">
        <v>1073</v>
      </c>
      <c r="N106" s="8" t="s">
        <v>1289</v>
      </c>
      <c r="O106" s="9" t="s">
        <v>1075</v>
      </c>
      <c r="P106" s="11">
        <v>46237</v>
      </c>
    </row>
    <row r="107" spans="1:16" ht="66" customHeight="1" x14ac:dyDescent="0.2">
      <c r="A107" s="4" t="s">
        <v>99</v>
      </c>
      <c r="B107" s="5" t="s">
        <v>99</v>
      </c>
      <c r="C107" s="5" t="s">
        <v>288</v>
      </c>
      <c r="D107" s="5" t="s">
        <v>290</v>
      </c>
      <c r="E107" s="5" t="s">
        <v>205</v>
      </c>
      <c r="F107" s="6">
        <v>100</v>
      </c>
      <c r="G107" s="7">
        <v>67.22</v>
      </c>
      <c r="H107" s="12">
        <f>G107*0.17</f>
        <v>11.4274</v>
      </c>
      <c r="I107" s="13">
        <f>G107*0.3</f>
        <v>20.166</v>
      </c>
      <c r="J107" s="13">
        <f>G107+H107+I107</f>
        <v>98.813400000000001</v>
      </c>
      <c r="K107" s="13">
        <f>J107*1.1</f>
        <v>108.69474000000001</v>
      </c>
      <c r="L107" s="8"/>
      <c r="M107" s="5" t="s">
        <v>436</v>
      </c>
      <c r="N107" s="8" t="s">
        <v>1290</v>
      </c>
      <c r="O107" s="9" t="s">
        <v>437</v>
      </c>
      <c r="P107" s="11">
        <v>46237</v>
      </c>
    </row>
    <row r="108" spans="1:16" ht="66" customHeight="1" x14ac:dyDescent="0.2">
      <c r="A108" s="4" t="s">
        <v>543</v>
      </c>
      <c r="B108" s="5" t="s">
        <v>1153</v>
      </c>
      <c r="C108" s="5" t="s">
        <v>1154</v>
      </c>
      <c r="D108" s="5" t="s">
        <v>915</v>
      </c>
      <c r="E108" s="5" t="s">
        <v>1155</v>
      </c>
      <c r="F108" s="6">
        <v>28</v>
      </c>
      <c r="G108" s="7">
        <v>46339.64</v>
      </c>
      <c r="H108" s="12">
        <f>G108*0.1</f>
        <v>4633.9639999999999</v>
      </c>
      <c r="I108" s="13">
        <f>G108*0.15</f>
        <v>6950.9459999999999</v>
      </c>
      <c r="J108" s="13">
        <f>G108+H108+I108</f>
        <v>57924.55</v>
      </c>
      <c r="K108" s="13">
        <f>J108*1.1</f>
        <v>63717.005000000012</v>
      </c>
      <c r="L108" s="8"/>
      <c r="M108" s="5" t="s">
        <v>1666</v>
      </c>
      <c r="N108" s="8" t="s">
        <v>1667</v>
      </c>
      <c r="O108" s="9" t="s">
        <v>961</v>
      </c>
      <c r="P108" s="11">
        <v>46246</v>
      </c>
    </row>
    <row r="109" spans="1:16" ht="66" customHeight="1" x14ac:dyDescent="0.2">
      <c r="A109" s="4" t="s">
        <v>1042</v>
      </c>
      <c r="B109" s="5" t="s">
        <v>1043</v>
      </c>
      <c r="C109" s="5" t="s">
        <v>1317</v>
      </c>
      <c r="D109" s="5" t="s">
        <v>322</v>
      </c>
      <c r="E109" s="5" t="s">
        <v>1044</v>
      </c>
      <c r="F109" s="6">
        <v>1</v>
      </c>
      <c r="G109" s="7">
        <v>162389.79</v>
      </c>
      <c r="H109" s="12">
        <f>G109*0.1</f>
        <v>16238.979000000001</v>
      </c>
      <c r="I109" s="13">
        <f>G109*0.15</f>
        <v>24358.468499999999</v>
      </c>
      <c r="J109" s="13">
        <f>G109+H109+I109</f>
        <v>202987.23749999999</v>
      </c>
      <c r="K109" s="13">
        <f>J109*1.1</f>
        <v>223285.96124999999</v>
      </c>
      <c r="L109" s="8"/>
      <c r="M109" s="5" t="s">
        <v>957</v>
      </c>
      <c r="N109" s="8" t="s">
        <v>1670</v>
      </c>
      <c r="O109" s="9" t="s">
        <v>960</v>
      </c>
      <c r="P109" s="11">
        <v>46247</v>
      </c>
    </row>
    <row r="110" spans="1:16" ht="66" customHeight="1" x14ac:dyDescent="0.2">
      <c r="A110" s="4" t="s">
        <v>117</v>
      </c>
      <c r="B110" s="5" t="s">
        <v>1297</v>
      </c>
      <c r="C110" s="5" t="s">
        <v>507</v>
      </c>
      <c r="D110" s="5" t="s">
        <v>1217</v>
      </c>
      <c r="E110" s="5" t="s">
        <v>345</v>
      </c>
      <c r="F110" s="6">
        <v>10</v>
      </c>
      <c r="G110" s="7">
        <v>563.77</v>
      </c>
      <c r="H110" s="12">
        <f>G110*0.1</f>
        <v>56.377000000000002</v>
      </c>
      <c r="I110" s="13">
        <f>G110*0.15</f>
        <v>84.5655</v>
      </c>
      <c r="J110" s="13">
        <f>G110+H110+I110</f>
        <v>704.71249999999998</v>
      </c>
      <c r="K110" s="13">
        <f>J110*1.1</f>
        <v>775.18375000000003</v>
      </c>
      <c r="L110" s="8"/>
      <c r="M110" s="5" t="s">
        <v>1523</v>
      </c>
      <c r="N110" s="8" t="s">
        <v>1524</v>
      </c>
      <c r="O110" s="9" t="s">
        <v>1525</v>
      </c>
      <c r="P110" s="11">
        <v>46241</v>
      </c>
    </row>
    <row r="111" spans="1:16" ht="66" customHeight="1" x14ac:dyDescent="0.2">
      <c r="A111" s="4" t="s">
        <v>117</v>
      </c>
      <c r="B111" s="5" t="s">
        <v>1297</v>
      </c>
      <c r="C111" s="5" t="s">
        <v>344</v>
      </c>
      <c r="D111" s="5" t="s">
        <v>1217</v>
      </c>
      <c r="E111" s="5" t="s">
        <v>345</v>
      </c>
      <c r="F111" s="6">
        <v>20</v>
      </c>
      <c r="G111" s="7">
        <v>1127.54</v>
      </c>
      <c r="H111" s="12">
        <f>G111*0.1</f>
        <v>112.754</v>
      </c>
      <c r="I111" s="13">
        <f>G111*0.15</f>
        <v>169.131</v>
      </c>
      <c r="J111" s="13">
        <f>G111+H111+I111</f>
        <v>1409.425</v>
      </c>
      <c r="K111" s="13">
        <f>J111*1.1</f>
        <v>1550.3675000000001</v>
      </c>
      <c r="L111" s="8"/>
      <c r="M111" s="5" t="s">
        <v>976</v>
      </c>
      <c r="N111" s="8" t="s">
        <v>1538</v>
      </c>
      <c r="O111" s="9" t="s">
        <v>441</v>
      </c>
      <c r="P111" s="11">
        <v>46253</v>
      </c>
    </row>
    <row r="112" spans="1:16" ht="66" customHeight="1" x14ac:dyDescent="0.2">
      <c r="A112" s="4" t="s">
        <v>117</v>
      </c>
      <c r="B112" s="5" t="s">
        <v>1297</v>
      </c>
      <c r="C112" s="5" t="s">
        <v>350</v>
      </c>
      <c r="D112" s="5" t="s">
        <v>1217</v>
      </c>
      <c r="E112" s="5" t="s">
        <v>345</v>
      </c>
      <c r="F112" s="6">
        <v>30</v>
      </c>
      <c r="G112" s="7">
        <v>1691.31</v>
      </c>
      <c r="H112" s="12">
        <f>G112*0.1</f>
        <v>169.131</v>
      </c>
      <c r="I112" s="13">
        <f>G112*0.15</f>
        <v>253.69649999999999</v>
      </c>
      <c r="J112" s="13">
        <f>G112+H112+I112</f>
        <v>2114.1374999999998</v>
      </c>
      <c r="K112" s="13">
        <f>J112*1.1</f>
        <v>2325.55125</v>
      </c>
      <c r="L112" s="8"/>
      <c r="M112" s="5" t="s">
        <v>1585</v>
      </c>
      <c r="N112" s="8" t="s">
        <v>1586</v>
      </c>
      <c r="O112" s="9" t="s">
        <v>1587</v>
      </c>
      <c r="P112" s="11">
        <v>46244</v>
      </c>
    </row>
    <row r="113" spans="1:16" ht="66" customHeight="1" x14ac:dyDescent="0.2">
      <c r="A113" s="4" t="s">
        <v>117</v>
      </c>
      <c r="B113" s="5" t="s">
        <v>1297</v>
      </c>
      <c r="C113" s="5" t="s">
        <v>619</v>
      </c>
      <c r="D113" s="5" t="s">
        <v>1217</v>
      </c>
      <c r="E113" s="5" t="s">
        <v>345</v>
      </c>
      <c r="F113" s="6">
        <v>30</v>
      </c>
      <c r="G113" s="7">
        <v>1691.31</v>
      </c>
      <c r="H113" s="12">
        <f>G113*0.1</f>
        <v>169.131</v>
      </c>
      <c r="I113" s="13">
        <f>G113*0.15</f>
        <v>253.69649999999999</v>
      </c>
      <c r="J113" s="13">
        <f>G113+H113+I113</f>
        <v>2114.1374999999998</v>
      </c>
      <c r="K113" s="13">
        <f>J113*1.1</f>
        <v>2325.55125</v>
      </c>
      <c r="L113" s="8"/>
      <c r="M113" s="5" t="s">
        <v>1585</v>
      </c>
      <c r="N113" s="8" t="s">
        <v>1586</v>
      </c>
      <c r="O113" s="9" t="s">
        <v>1588</v>
      </c>
      <c r="P113" s="11">
        <v>46244</v>
      </c>
    </row>
    <row r="114" spans="1:16" ht="66" customHeight="1" x14ac:dyDescent="0.2">
      <c r="A114" s="4" t="s">
        <v>117</v>
      </c>
      <c r="B114" s="5" t="s">
        <v>1297</v>
      </c>
      <c r="C114" s="5" t="s">
        <v>666</v>
      </c>
      <c r="D114" s="5" t="s">
        <v>1217</v>
      </c>
      <c r="E114" s="5" t="s">
        <v>345</v>
      </c>
      <c r="F114" s="6">
        <v>60</v>
      </c>
      <c r="G114" s="7">
        <v>3382.61</v>
      </c>
      <c r="H114" s="12">
        <f>G114*0.1</f>
        <v>338.26100000000002</v>
      </c>
      <c r="I114" s="13">
        <f>G114*0.15</f>
        <v>507.39150000000001</v>
      </c>
      <c r="J114" s="13">
        <f>G114+H114+I114</f>
        <v>4228.2624999999998</v>
      </c>
      <c r="K114" s="13">
        <f>J114*1.1</f>
        <v>4651.0887499999999</v>
      </c>
      <c r="L114" s="8"/>
      <c r="M114" s="5" t="s">
        <v>839</v>
      </c>
      <c r="N114" s="8" t="s">
        <v>1609</v>
      </c>
      <c r="O114" s="9" t="s">
        <v>844</v>
      </c>
      <c r="P114" s="11">
        <v>46245</v>
      </c>
    </row>
    <row r="115" spans="1:16" ht="66" customHeight="1" x14ac:dyDescent="0.2">
      <c r="A115" s="4" t="s">
        <v>117</v>
      </c>
      <c r="B115" s="5" t="s">
        <v>1297</v>
      </c>
      <c r="C115" s="5" t="s">
        <v>659</v>
      </c>
      <c r="D115" s="5" t="s">
        <v>1217</v>
      </c>
      <c r="E115" s="5" t="s">
        <v>345</v>
      </c>
      <c r="F115" s="6">
        <v>90</v>
      </c>
      <c r="G115" s="7">
        <v>5073.8999999999996</v>
      </c>
      <c r="H115" s="12">
        <f>G115*0.1</f>
        <v>507.39</v>
      </c>
      <c r="I115" s="13">
        <f>G115*0.15</f>
        <v>761.08499999999992</v>
      </c>
      <c r="J115" s="13">
        <f>G115+H115+I115</f>
        <v>6342.375</v>
      </c>
      <c r="K115" s="13">
        <f>J115*1.1</f>
        <v>6976.6125000000002</v>
      </c>
      <c r="L115" s="8"/>
      <c r="M115" s="5" t="s">
        <v>713</v>
      </c>
      <c r="N115" s="8" t="s">
        <v>1612</v>
      </c>
      <c r="O115" s="9" t="s">
        <v>714</v>
      </c>
      <c r="P115" s="11">
        <v>46245</v>
      </c>
    </row>
    <row r="116" spans="1:16" ht="66" customHeight="1" x14ac:dyDescent="0.2">
      <c r="A116" s="4" t="s">
        <v>117</v>
      </c>
      <c r="B116" s="5" t="s">
        <v>1297</v>
      </c>
      <c r="C116" s="5" t="s">
        <v>505</v>
      </c>
      <c r="D116" s="5" t="s">
        <v>1217</v>
      </c>
      <c r="E116" s="5" t="s">
        <v>345</v>
      </c>
      <c r="F116" s="6">
        <v>10</v>
      </c>
      <c r="G116" s="7">
        <v>265.3</v>
      </c>
      <c r="H116" s="12">
        <f>G116*0.14</f>
        <v>37.142000000000003</v>
      </c>
      <c r="I116" s="13">
        <f>G116*0.22</f>
        <v>58.366</v>
      </c>
      <c r="J116" s="13">
        <f>G116+H116+I116</f>
        <v>360.80799999999999</v>
      </c>
      <c r="K116" s="13">
        <f>J116*1.1</f>
        <v>396.8888</v>
      </c>
      <c r="L116" s="8"/>
      <c r="M116" s="5" t="s">
        <v>1095</v>
      </c>
      <c r="N116" s="8" t="s">
        <v>1429</v>
      </c>
      <c r="O116" s="9" t="s">
        <v>1096</v>
      </c>
      <c r="P116" s="11">
        <v>46240</v>
      </c>
    </row>
    <row r="117" spans="1:16" ht="66" customHeight="1" x14ac:dyDescent="0.2">
      <c r="A117" s="4" t="s">
        <v>117</v>
      </c>
      <c r="B117" s="5" t="s">
        <v>1297</v>
      </c>
      <c r="C117" s="5" t="s">
        <v>506</v>
      </c>
      <c r="D117" s="5" t="s">
        <v>1217</v>
      </c>
      <c r="E117" s="5" t="s">
        <v>345</v>
      </c>
      <c r="F117" s="6">
        <v>20</v>
      </c>
      <c r="G117" s="7">
        <v>530.6</v>
      </c>
      <c r="H117" s="12">
        <f>G117*0.1</f>
        <v>53.06</v>
      </c>
      <c r="I117" s="13">
        <f>G117*0.15</f>
        <v>79.59</v>
      </c>
      <c r="J117" s="13">
        <f>G117+H117+I117</f>
        <v>663.25000000000011</v>
      </c>
      <c r="K117" s="13">
        <f>J117*1.1</f>
        <v>729.57500000000016</v>
      </c>
      <c r="L117" s="8"/>
      <c r="M117" s="5" t="s">
        <v>963</v>
      </c>
      <c r="N117" s="8" t="s">
        <v>1505</v>
      </c>
      <c r="O117" s="9" t="s">
        <v>1506</v>
      </c>
      <c r="P117" s="11">
        <v>46241</v>
      </c>
    </row>
    <row r="118" spans="1:16" ht="66" customHeight="1" x14ac:dyDescent="0.2">
      <c r="A118" s="4" t="s">
        <v>117</v>
      </c>
      <c r="B118" s="5" t="s">
        <v>1297</v>
      </c>
      <c r="C118" s="5" t="s">
        <v>348</v>
      </c>
      <c r="D118" s="5" t="s">
        <v>1217</v>
      </c>
      <c r="E118" s="5" t="s">
        <v>345</v>
      </c>
      <c r="F118" s="6">
        <v>30</v>
      </c>
      <c r="G118" s="7">
        <v>795.91</v>
      </c>
      <c r="H118" s="12">
        <f>G118*0.1</f>
        <v>79.591000000000008</v>
      </c>
      <c r="I118" s="13">
        <f>G118*0.15</f>
        <v>119.38649999999998</v>
      </c>
      <c r="J118" s="13">
        <f>G118+H118+I118</f>
        <v>994.88749999999993</v>
      </c>
      <c r="K118" s="13">
        <f>J118*1.1</f>
        <v>1094.37625</v>
      </c>
      <c r="L118" s="8"/>
      <c r="M118" s="5" t="s">
        <v>910</v>
      </c>
      <c r="N118" s="8" t="s">
        <v>1537</v>
      </c>
      <c r="O118" s="9" t="s">
        <v>913</v>
      </c>
      <c r="P118" s="11">
        <v>46264</v>
      </c>
    </row>
    <row r="119" spans="1:16" ht="66" customHeight="1" x14ac:dyDescent="0.2">
      <c r="A119" s="4" t="s">
        <v>117</v>
      </c>
      <c r="B119" s="5" t="s">
        <v>1297</v>
      </c>
      <c r="C119" s="5" t="s">
        <v>620</v>
      </c>
      <c r="D119" s="5" t="s">
        <v>1217</v>
      </c>
      <c r="E119" s="5" t="s">
        <v>345</v>
      </c>
      <c r="F119" s="6">
        <v>30</v>
      </c>
      <c r="G119" s="7">
        <v>795.91</v>
      </c>
      <c r="H119" s="12">
        <f>G119*0.1</f>
        <v>79.591000000000008</v>
      </c>
      <c r="I119" s="13">
        <f>G119*0.15</f>
        <v>119.38649999999998</v>
      </c>
      <c r="J119" s="13">
        <f>G119+H119+I119</f>
        <v>994.88749999999993</v>
      </c>
      <c r="K119" s="13">
        <f>J119*1.1</f>
        <v>1094.37625</v>
      </c>
      <c r="L119" s="8"/>
      <c r="M119" s="5" t="s">
        <v>910</v>
      </c>
      <c r="N119" s="8" t="s">
        <v>1537</v>
      </c>
      <c r="O119" s="9" t="s">
        <v>913</v>
      </c>
      <c r="P119" s="11">
        <v>46264</v>
      </c>
    </row>
    <row r="120" spans="1:16" ht="66" customHeight="1" x14ac:dyDescent="0.2">
      <c r="A120" s="4" t="s">
        <v>117</v>
      </c>
      <c r="B120" s="5" t="s">
        <v>1297</v>
      </c>
      <c r="C120" s="5" t="s">
        <v>926</v>
      </c>
      <c r="D120" s="5" t="s">
        <v>1217</v>
      </c>
      <c r="E120" s="5" t="s">
        <v>345</v>
      </c>
      <c r="F120" s="6">
        <v>60</v>
      </c>
      <c r="G120" s="7">
        <v>1591.81</v>
      </c>
      <c r="H120" s="12">
        <f>G120*0.1</f>
        <v>159.18100000000001</v>
      </c>
      <c r="I120" s="13">
        <f>G120*0.15</f>
        <v>238.77149999999997</v>
      </c>
      <c r="J120" s="13">
        <f>G120+H120+I120</f>
        <v>1989.7625</v>
      </c>
      <c r="K120" s="13">
        <f>J120*1.1</f>
        <v>2188.7387500000004</v>
      </c>
      <c r="L120" s="8"/>
      <c r="M120" s="5" t="s">
        <v>1086</v>
      </c>
      <c r="N120" s="8" t="s">
        <v>1574</v>
      </c>
      <c r="O120" s="9" t="s">
        <v>1578</v>
      </c>
      <c r="P120" s="11">
        <v>46244</v>
      </c>
    </row>
    <row r="121" spans="1:16" ht="66" customHeight="1" x14ac:dyDescent="0.2">
      <c r="A121" s="4" t="s">
        <v>117</v>
      </c>
      <c r="B121" s="5" t="s">
        <v>1297</v>
      </c>
      <c r="C121" s="5" t="s">
        <v>658</v>
      </c>
      <c r="D121" s="5" t="s">
        <v>1217</v>
      </c>
      <c r="E121" s="5" t="s">
        <v>345</v>
      </c>
      <c r="F121" s="6">
        <v>90</v>
      </c>
      <c r="G121" s="7">
        <v>2387.7199999999998</v>
      </c>
      <c r="H121" s="12">
        <f>G121*0.1</f>
        <v>238.77199999999999</v>
      </c>
      <c r="I121" s="13">
        <f>G121*0.15</f>
        <v>358.15799999999996</v>
      </c>
      <c r="J121" s="13">
        <f>G121+H121+I121</f>
        <v>2984.6499999999996</v>
      </c>
      <c r="K121" s="13">
        <f>J121*1.1</f>
        <v>3283.1149999999998</v>
      </c>
      <c r="L121" s="8"/>
      <c r="M121" s="5" t="s">
        <v>1597</v>
      </c>
      <c r="N121" s="8" t="s">
        <v>1603</v>
      </c>
      <c r="O121" s="9" t="s">
        <v>1229</v>
      </c>
      <c r="P121" s="11">
        <v>46244</v>
      </c>
    </row>
    <row r="122" spans="1:16" ht="66" customHeight="1" x14ac:dyDescent="0.2">
      <c r="A122" s="4" t="s">
        <v>117</v>
      </c>
      <c r="B122" s="5" t="s">
        <v>1382</v>
      </c>
      <c r="C122" s="5" t="s">
        <v>350</v>
      </c>
      <c r="D122" s="5" t="s">
        <v>1246</v>
      </c>
      <c r="E122" s="5" t="s">
        <v>345</v>
      </c>
      <c r="F122" s="6">
        <v>30</v>
      </c>
      <c r="G122" s="7">
        <v>1691.31</v>
      </c>
      <c r="H122" s="12">
        <f>G122*0.1</f>
        <v>169.131</v>
      </c>
      <c r="I122" s="13">
        <f>G122*0.15</f>
        <v>253.69649999999999</v>
      </c>
      <c r="J122" s="13">
        <f>G122+H122+I122</f>
        <v>2114.1374999999998</v>
      </c>
      <c r="K122" s="13">
        <f>J122*1.1</f>
        <v>2325.55125</v>
      </c>
      <c r="L122" s="8"/>
      <c r="M122" s="5" t="s">
        <v>1585</v>
      </c>
      <c r="N122" s="8" t="s">
        <v>1586</v>
      </c>
      <c r="O122" s="9" t="s">
        <v>1589</v>
      </c>
      <c r="P122" s="11">
        <v>46244</v>
      </c>
    </row>
    <row r="123" spans="1:16" ht="66" customHeight="1" x14ac:dyDescent="0.2">
      <c r="A123" s="4" t="s">
        <v>117</v>
      </c>
      <c r="B123" s="5" t="s">
        <v>1382</v>
      </c>
      <c r="C123" s="5" t="s">
        <v>333</v>
      </c>
      <c r="D123" s="5" t="s">
        <v>1246</v>
      </c>
      <c r="E123" s="5" t="s">
        <v>345</v>
      </c>
      <c r="F123" s="6">
        <v>90</v>
      </c>
      <c r="G123" s="7">
        <v>5073.8999999999996</v>
      </c>
      <c r="H123" s="12">
        <f>G123*0.1</f>
        <v>507.39</v>
      </c>
      <c r="I123" s="13">
        <f>G123*0.15</f>
        <v>761.08499999999992</v>
      </c>
      <c r="J123" s="13">
        <f>G123+H123+I123</f>
        <v>6342.375</v>
      </c>
      <c r="K123" s="13">
        <f>J123*1.1</f>
        <v>6976.6125000000002</v>
      </c>
      <c r="L123" s="8"/>
      <c r="M123" s="5" t="s">
        <v>713</v>
      </c>
      <c r="N123" s="8" t="s">
        <v>1612</v>
      </c>
      <c r="O123" s="9" t="s">
        <v>919</v>
      </c>
      <c r="P123" s="11">
        <v>46245</v>
      </c>
    </row>
    <row r="124" spans="1:16" ht="66" customHeight="1" x14ac:dyDescent="0.2">
      <c r="A124" s="4" t="s">
        <v>117</v>
      </c>
      <c r="B124" s="5" t="s">
        <v>1350</v>
      </c>
      <c r="C124" s="5" t="s">
        <v>295</v>
      </c>
      <c r="D124" s="5" t="s">
        <v>1351</v>
      </c>
      <c r="E124" s="5" t="s">
        <v>345</v>
      </c>
      <c r="F124" s="6">
        <v>30</v>
      </c>
      <c r="G124" s="7">
        <v>1136.44</v>
      </c>
      <c r="H124" s="12">
        <f>G124*0.1</f>
        <v>113.64400000000001</v>
      </c>
      <c r="I124" s="13">
        <f>G124*0.15</f>
        <v>170.46600000000001</v>
      </c>
      <c r="J124" s="13">
        <f>G124+H124+I124</f>
        <v>1420.5500000000002</v>
      </c>
      <c r="K124" s="13">
        <f>J124*1.1</f>
        <v>1562.6050000000002</v>
      </c>
      <c r="L124" s="8"/>
      <c r="M124" s="5" t="s">
        <v>976</v>
      </c>
      <c r="N124" s="8" t="s">
        <v>1538</v>
      </c>
      <c r="O124" s="9" t="s">
        <v>433</v>
      </c>
      <c r="P124" s="11">
        <v>46253</v>
      </c>
    </row>
    <row r="125" spans="1:16" ht="66" customHeight="1" x14ac:dyDescent="0.2">
      <c r="A125" s="4" t="s">
        <v>117</v>
      </c>
      <c r="B125" s="5" t="s">
        <v>1350</v>
      </c>
      <c r="C125" s="5" t="s">
        <v>1358</v>
      </c>
      <c r="D125" s="5" t="s">
        <v>1351</v>
      </c>
      <c r="E125" s="5" t="s">
        <v>345</v>
      </c>
      <c r="F125" s="6">
        <v>60</v>
      </c>
      <c r="G125" s="7">
        <v>2272.88</v>
      </c>
      <c r="H125" s="12">
        <f>G125*0.1</f>
        <v>227.28800000000001</v>
      </c>
      <c r="I125" s="13">
        <f>G125*0.15</f>
        <v>340.93200000000002</v>
      </c>
      <c r="J125" s="13">
        <f>G125+H125+I125</f>
        <v>2841.1000000000004</v>
      </c>
      <c r="K125" s="13">
        <f>J125*1.1</f>
        <v>3125.2100000000005</v>
      </c>
      <c r="L125" s="8"/>
      <c r="M125" s="5" t="s">
        <v>1597</v>
      </c>
      <c r="N125" s="8" t="s">
        <v>1598</v>
      </c>
      <c r="O125" s="9" t="s">
        <v>264</v>
      </c>
      <c r="P125" s="11">
        <v>46244</v>
      </c>
    </row>
    <row r="126" spans="1:16" ht="66" customHeight="1" x14ac:dyDescent="0.2">
      <c r="A126" s="4" t="s">
        <v>117</v>
      </c>
      <c r="B126" s="5" t="s">
        <v>1350</v>
      </c>
      <c r="C126" s="5" t="s">
        <v>566</v>
      </c>
      <c r="D126" s="5" t="s">
        <v>1351</v>
      </c>
      <c r="E126" s="5" t="s">
        <v>345</v>
      </c>
      <c r="F126" s="6">
        <v>90</v>
      </c>
      <c r="G126" s="7">
        <v>3409.32</v>
      </c>
      <c r="H126" s="12">
        <f>G126*0.1</f>
        <v>340.93200000000002</v>
      </c>
      <c r="I126" s="13">
        <f>G126*0.15</f>
        <v>511.39800000000002</v>
      </c>
      <c r="J126" s="13">
        <f>G126+H126+I126</f>
        <v>4261.6500000000005</v>
      </c>
      <c r="K126" s="13">
        <f>J126*1.1</f>
        <v>4687.8150000000014</v>
      </c>
      <c r="L126" s="8"/>
      <c r="M126" s="5" t="s">
        <v>839</v>
      </c>
      <c r="N126" s="8" t="s">
        <v>1609</v>
      </c>
      <c r="O126" s="9" t="s">
        <v>843</v>
      </c>
      <c r="P126" s="11">
        <v>46245</v>
      </c>
    </row>
    <row r="127" spans="1:16" ht="66" customHeight="1" x14ac:dyDescent="0.2">
      <c r="A127" s="4" t="s">
        <v>117</v>
      </c>
      <c r="B127" s="5" t="s">
        <v>1350</v>
      </c>
      <c r="C127" s="5" t="s">
        <v>1176</v>
      </c>
      <c r="D127" s="5" t="s">
        <v>1351</v>
      </c>
      <c r="E127" s="5" t="s">
        <v>345</v>
      </c>
      <c r="F127" s="6">
        <v>30</v>
      </c>
      <c r="G127" s="7">
        <v>568.22</v>
      </c>
      <c r="H127" s="12">
        <f>G127*0.1</f>
        <v>56.822000000000003</v>
      </c>
      <c r="I127" s="13">
        <f>G127*0.15</f>
        <v>85.233000000000004</v>
      </c>
      <c r="J127" s="13">
        <f>G127+H127+I127</f>
        <v>710.27500000000009</v>
      </c>
      <c r="K127" s="13">
        <f>J127*1.1</f>
        <v>781.30250000000012</v>
      </c>
      <c r="L127" s="8"/>
      <c r="M127" s="5" t="s">
        <v>1523</v>
      </c>
      <c r="N127" s="8" t="s">
        <v>1524</v>
      </c>
      <c r="O127" s="9" t="s">
        <v>1526</v>
      </c>
      <c r="P127" s="11">
        <v>46241</v>
      </c>
    </row>
    <row r="128" spans="1:16" ht="66" customHeight="1" x14ac:dyDescent="0.2">
      <c r="A128" s="4" t="s">
        <v>117</v>
      </c>
      <c r="B128" s="5" t="s">
        <v>1350</v>
      </c>
      <c r="C128" s="5" t="s">
        <v>1356</v>
      </c>
      <c r="D128" s="5" t="s">
        <v>1351</v>
      </c>
      <c r="E128" s="5" t="s">
        <v>345</v>
      </c>
      <c r="F128" s="6">
        <v>60</v>
      </c>
      <c r="G128" s="7">
        <v>1136.44</v>
      </c>
      <c r="H128" s="12">
        <f>G128*0.1</f>
        <v>113.64400000000001</v>
      </c>
      <c r="I128" s="13">
        <f>G128*0.15</f>
        <v>170.46600000000001</v>
      </c>
      <c r="J128" s="13">
        <f>G128+H128+I128</f>
        <v>1420.5500000000002</v>
      </c>
      <c r="K128" s="13">
        <f>J128*1.1</f>
        <v>1562.6050000000002</v>
      </c>
      <c r="L128" s="8"/>
      <c r="M128" s="5" t="s">
        <v>976</v>
      </c>
      <c r="N128" s="8" t="s">
        <v>1538</v>
      </c>
      <c r="O128" s="9" t="s">
        <v>432</v>
      </c>
      <c r="P128" s="11">
        <v>46253</v>
      </c>
    </row>
    <row r="129" spans="1:16" ht="66" customHeight="1" x14ac:dyDescent="0.2">
      <c r="A129" s="4" t="s">
        <v>117</v>
      </c>
      <c r="B129" s="5" t="s">
        <v>1350</v>
      </c>
      <c r="C129" s="5" t="s">
        <v>1170</v>
      </c>
      <c r="D129" s="5" t="s">
        <v>1351</v>
      </c>
      <c r="E129" s="5" t="s">
        <v>345</v>
      </c>
      <c r="F129" s="6">
        <v>90</v>
      </c>
      <c r="G129" s="7">
        <v>1704.66</v>
      </c>
      <c r="H129" s="12">
        <f>G129*0.1</f>
        <v>170.46600000000001</v>
      </c>
      <c r="I129" s="13">
        <f>G129*0.15</f>
        <v>255.69900000000001</v>
      </c>
      <c r="J129" s="13">
        <f>G129+H129+I129</f>
        <v>2130.8250000000003</v>
      </c>
      <c r="K129" s="13">
        <f>J129*1.1</f>
        <v>2343.9075000000007</v>
      </c>
      <c r="L129" s="8"/>
      <c r="M129" s="5" t="s">
        <v>1585</v>
      </c>
      <c r="N129" s="8" t="s">
        <v>1586</v>
      </c>
      <c r="O129" s="9" t="s">
        <v>1590</v>
      </c>
      <c r="P129" s="11">
        <v>46244</v>
      </c>
    </row>
    <row r="130" spans="1:16" ht="66" customHeight="1" x14ac:dyDescent="0.2">
      <c r="A130" s="4" t="s">
        <v>16</v>
      </c>
      <c r="B130" s="5" t="s">
        <v>16</v>
      </c>
      <c r="C130" s="5" t="s">
        <v>449</v>
      </c>
      <c r="D130" s="5" t="s">
        <v>657</v>
      </c>
      <c r="E130" s="5" t="s">
        <v>244</v>
      </c>
      <c r="F130" s="6">
        <v>30</v>
      </c>
      <c r="G130" s="7">
        <v>36.15</v>
      </c>
      <c r="H130" s="12">
        <f>G130*0.17</f>
        <v>6.1455000000000002</v>
      </c>
      <c r="I130" s="13">
        <f>G130*0.3</f>
        <v>10.844999999999999</v>
      </c>
      <c r="J130" s="13">
        <f>G130+H130+I130</f>
        <v>53.140499999999996</v>
      </c>
      <c r="K130" s="13">
        <f>J130*1.1</f>
        <v>58.454549999999998</v>
      </c>
      <c r="L130" s="8"/>
      <c r="M130" s="5" t="s">
        <v>369</v>
      </c>
      <c r="N130" s="8" t="s">
        <v>1267</v>
      </c>
      <c r="O130" s="9" t="s">
        <v>574</v>
      </c>
      <c r="P130" s="11">
        <v>46246</v>
      </c>
    </row>
    <row r="131" spans="1:16" ht="66" customHeight="1" x14ac:dyDescent="0.2">
      <c r="A131" s="4" t="s">
        <v>16</v>
      </c>
      <c r="B131" s="5" t="s">
        <v>16</v>
      </c>
      <c r="C131" s="5" t="s">
        <v>1420</v>
      </c>
      <c r="D131" s="5" t="s">
        <v>657</v>
      </c>
      <c r="E131" s="5" t="s">
        <v>244</v>
      </c>
      <c r="F131" s="6">
        <v>30</v>
      </c>
      <c r="G131" s="7">
        <v>36.15</v>
      </c>
      <c r="H131" s="12">
        <f>G131*0.17</f>
        <v>6.1455000000000002</v>
      </c>
      <c r="I131" s="13">
        <f>G131*0.3</f>
        <v>10.844999999999999</v>
      </c>
      <c r="J131" s="13">
        <f>G131+H131+I131</f>
        <v>53.140499999999996</v>
      </c>
      <c r="K131" s="13">
        <f>J131*1.1</f>
        <v>58.454549999999998</v>
      </c>
      <c r="L131" s="8"/>
      <c r="M131" s="5" t="s">
        <v>758</v>
      </c>
      <c r="N131" s="8" t="s">
        <v>1267</v>
      </c>
      <c r="O131" s="9" t="s">
        <v>759</v>
      </c>
      <c r="P131" s="11">
        <v>46246</v>
      </c>
    </row>
    <row r="132" spans="1:16" ht="66" customHeight="1" x14ac:dyDescent="0.2">
      <c r="A132" s="4" t="s">
        <v>17</v>
      </c>
      <c r="B132" s="5" t="s">
        <v>618</v>
      </c>
      <c r="C132" s="5" t="s">
        <v>717</v>
      </c>
      <c r="D132" s="5" t="s">
        <v>317</v>
      </c>
      <c r="E132" s="5" t="s">
        <v>154</v>
      </c>
      <c r="F132" s="6">
        <v>30</v>
      </c>
      <c r="G132" s="7">
        <v>126.37</v>
      </c>
      <c r="H132" s="12">
        <f>G132*0.14</f>
        <v>17.691800000000001</v>
      </c>
      <c r="I132" s="13">
        <f>G132*0.22</f>
        <v>27.801400000000001</v>
      </c>
      <c r="J132" s="13">
        <f>G132+H132+I132</f>
        <v>171.86320000000001</v>
      </c>
      <c r="K132" s="13">
        <f>J132*1.1</f>
        <v>189.04952000000003</v>
      </c>
      <c r="L132" s="8"/>
      <c r="M132" s="5" t="s">
        <v>1098</v>
      </c>
      <c r="N132" s="8" t="s">
        <v>1372</v>
      </c>
      <c r="O132" s="9" t="s">
        <v>1231</v>
      </c>
      <c r="P132" s="11">
        <v>46239</v>
      </c>
    </row>
    <row r="133" spans="1:16" ht="66" customHeight="1" x14ac:dyDescent="0.2">
      <c r="A133" s="4" t="s">
        <v>17</v>
      </c>
      <c r="B133" s="5" t="s">
        <v>618</v>
      </c>
      <c r="C133" s="5" t="s">
        <v>715</v>
      </c>
      <c r="D133" s="5" t="s">
        <v>317</v>
      </c>
      <c r="E133" s="5" t="s">
        <v>154</v>
      </c>
      <c r="F133" s="6">
        <v>40</v>
      </c>
      <c r="G133" s="7">
        <v>159.88</v>
      </c>
      <c r="H133" s="12">
        <f>G133*0.14</f>
        <v>22.383200000000002</v>
      </c>
      <c r="I133" s="13">
        <f>G133*0.22</f>
        <v>35.1736</v>
      </c>
      <c r="J133" s="13">
        <f>G133+H133+I133</f>
        <v>217.43679999999998</v>
      </c>
      <c r="K133" s="13">
        <f>J133*1.1</f>
        <v>239.18047999999999</v>
      </c>
      <c r="L133" s="8"/>
      <c r="M133" s="5" t="s">
        <v>1395</v>
      </c>
      <c r="N133" s="8" t="s">
        <v>1396</v>
      </c>
      <c r="O133" s="9" t="s">
        <v>660</v>
      </c>
      <c r="P133" s="11">
        <v>46239</v>
      </c>
    </row>
    <row r="134" spans="1:16" ht="66" customHeight="1" x14ac:dyDescent="0.2">
      <c r="A134" s="4" t="s">
        <v>17</v>
      </c>
      <c r="B134" s="5" t="s">
        <v>618</v>
      </c>
      <c r="C134" s="5" t="s">
        <v>716</v>
      </c>
      <c r="D134" s="5" t="s">
        <v>317</v>
      </c>
      <c r="E134" s="5" t="s">
        <v>154</v>
      </c>
      <c r="F134" s="6">
        <v>50</v>
      </c>
      <c r="G134" s="7">
        <v>199.35</v>
      </c>
      <c r="H134" s="12">
        <f>G134*0.14</f>
        <v>27.909000000000002</v>
      </c>
      <c r="I134" s="13">
        <f>G134*0.22</f>
        <v>43.856999999999999</v>
      </c>
      <c r="J134" s="13">
        <f>G134+H134+I134</f>
        <v>271.11599999999999</v>
      </c>
      <c r="K134" s="13">
        <f>J134*1.1</f>
        <v>298.2276</v>
      </c>
      <c r="L134" s="8"/>
      <c r="M134" s="5" t="s">
        <v>1139</v>
      </c>
      <c r="N134" s="8" t="s">
        <v>1423</v>
      </c>
      <c r="O134" s="9" t="s">
        <v>1142</v>
      </c>
      <c r="P134" s="11">
        <v>46240</v>
      </c>
    </row>
    <row r="135" spans="1:16" ht="66" customHeight="1" x14ac:dyDescent="0.2">
      <c r="A135" s="4" t="s">
        <v>17</v>
      </c>
      <c r="B135" s="5" t="s">
        <v>384</v>
      </c>
      <c r="C135" s="5" t="s">
        <v>686</v>
      </c>
      <c r="D135" s="5" t="s">
        <v>282</v>
      </c>
      <c r="E135" s="5" t="s">
        <v>154</v>
      </c>
      <c r="F135" s="6">
        <v>20</v>
      </c>
      <c r="G135" s="7">
        <v>42.36</v>
      </c>
      <c r="H135" s="12">
        <f>G135*0.17</f>
        <v>7.2012</v>
      </c>
      <c r="I135" s="13">
        <f>G135*0.3</f>
        <v>12.708</v>
      </c>
      <c r="J135" s="13">
        <f>G135+H135+I135</f>
        <v>62.269199999999998</v>
      </c>
      <c r="K135" s="13">
        <f>J135*1.1</f>
        <v>68.496120000000005</v>
      </c>
      <c r="L135" s="8"/>
      <c r="M135" s="5" t="s">
        <v>902</v>
      </c>
      <c r="N135" s="8" t="s">
        <v>1269</v>
      </c>
      <c r="O135" s="9" t="s">
        <v>1270</v>
      </c>
      <c r="P135" s="11">
        <v>46237</v>
      </c>
    </row>
    <row r="136" spans="1:16" ht="66" customHeight="1" x14ac:dyDescent="0.2">
      <c r="A136" s="4" t="s">
        <v>17</v>
      </c>
      <c r="B136" s="5" t="s">
        <v>384</v>
      </c>
      <c r="C136" s="5" t="s">
        <v>686</v>
      </c>
      <c r="D136" s="5" t="s">
        <v>282</v>
      </c>
      <c r="E136" s="5" t="s">
        <v>154</v>
      </c>
      <c r="F136" s="6">
        <v>20</v>
      </c>
      <c r="G136" s="7">
        <v>42.36</v>
      </c>
      <c r="H136" s="12">
        <f>G136*0.17</f>
        <v>7.2012</v>
      </c>
      <c r="I136" s="13">
        <f>G136*0.3</f>
        <v>12.708</v>
      </c>
      <c r="J136" s="13">
        <f>G136+H136+I136</f>
        <v>62.269199999999998</v>
      </c>
      <c r="K136" s="13">
        <f>J136*1.1</f>
        <v>68.496120000000005</v>
      </c>
      <c r="L136" s="8"/>
      <c r="M136" s="5" t="s">
        <v>519</v>
      </c>
      <c r="N136" s="8" t="s">
        <v>1268</v>
      </c>
      <c r="O136" s="9" t="s">
        <v>521</v>
      </c>
      <c r="P136" s="11">
        <v>46241</v>
      </c>
    </row>
    <row r="137" spans="1:16" ht="66" customHeight="1" x14ac:dyDescent="0.2">
      <c r="A137" s="4" t="s">
        <v>17</v>
      </c>
      <c r="B137" s="5" t="s">
        <v>604</v>
      </c>
      <c r="C137" s="5" t="s">
        <v>748</v>
      </c>
      <c r="D137" s="5" t="s">
        <v>321</v>
      </c>
      <c r="E137" s="5" t="s">
        <v>154</v>
      </c>
      <c r="F137" s="6">
        <v>20</v>
      </c>
      <c r="G137" s="7">
        <v>90</v>
      </c>
      <c r="H137" s="12">
        <f>G137*0.17</f>
        <v>15.3</v>
      </c>
      <c r="I137" s="13">
        <f>G137*0.3</f>
        <v>27</v>
      </c>
      <c r="J137" s="13">
        <f>G137+H137+I137</f>
        <v>132.30000000000001</v>
      </c>
      <c r="K137" s="13">
        <f>J137*1.1</f>
        <v>145.53000000000003</v>
      </c>
      <c r="L137" s="8"/>
      <c r="M137" s="5" t="s">
        <v>719</v>
      </c>
      <c r="N137" s="8" t="s">
        <v>1331</v>
      </c>
      <c r="O137" s="9" t="s">
        <v>720</v>
      </c>
      <c r="P137" s="11">
        <v>46237</v>
      </c>
    </row>
    <row r="138" spans="1:16" ht="66" customHeight="1" x14ac:dyDescent="0.2">
      <c r="A138" s="4" t="s">
        <v>17</v>
      </c>
      <c r="B138" s="5" t="s">
        <v>604</v>
      </c>
      <c r="C138" s="5" t="s">
        <v>605</v>
      </c>
      <c r="D138" s="5" t="s">
        <v>321</v>
      </c>
      <c r="E138" s="5" t="s">
        <v>154</v>
      </c>
      <c r="F138" s="6">
        <v>40</v>
      </c>
      <c r="G138" s="7">
        <v>140</v>
      </c>
      <c r="H138" s="12">
        <f>G138*0.14</f>
        <v>19.600000000000001</v>
      </c>
      <c r="I138" s="13">
        <f>G138*0.22</f>
        <v>30.8</v>
      </c>
      <c r="J138" s="13">
        <f>G138+H138+I138</f>
        <v>190.4</v>
      </c>
      <c r="K138" s="13">
        <f>J138*1.1</f>
        <v>209.44000000000003</v>
      </c>
      <c r="L138" s="8"/>
      <c r="M138" s="5" t="s">
        <v>875</v>
      </c>
      <c r="N138" s="8" t="s">
        <v>1378</v>
      </c>
      <c r="O138" s="9" t="s">
        <v>1379</v>
      </c>
      <c r="P138" s="11">
        <v>46239</v>
      </c>
    </row>
    <row r="139" spans="1:16" ht="66" customHeight="1" x14ac:dyDescent="0.2">
      <c r="A139" s="4" t="s">
        <v>434</v>
      </c>
      <c r="B139" s="5" t="s">
        <v>435</v>
      </c>
      <c r="C139" s="5" t="s">
        <v>1047</v>
      </c>
      <c r="D139" s="5" t="s">
        <v>1002</v>
      </c>
      <c r="E139" s="5" t="s">
        <v>448</v>
      </c>
      <c r="F139" s="6">
        <v>1</v>
      </c>
      <c r="G139" s="7">
        <v>1261.24</v>
      </c>
      <c r="H139" s="12">
        <f>G139*0.1</f>
        <v>126.12400000000001</v>
      </c>
      <c r="I139" s="13">
        <f>G139*0.15</f>
        <v>189.18600000000001</v>
      </c>
      <c r="J139" s="13">
        <f>G139+H139+I139</f>
        <v>1576.55</v>
      </c>
      <c r="K139" s="13">
        <f>J139*1.1</f>
        <v>1734.2050000000002</v>
      </c>
      <c r="L139" s="8"/>
      <c r="M139" s="5" t="s">
        <v>946</v>
      </c>
      <c r="N139" s="8" t="s">
        <v>1539</v>
      </c>
      <c r="O139" s="9" t="s">
        <v>1544</v>
      </c>
      <c r="P139" s="11">
        <v>46244</v>
      </c>
    </row>
    <row r="140" spans="1:16" ht="66" customHeight="1" x14ac:dyDescent="0.2">
      <c r="A140" s="4" t="s">
        <v>230</v>
      </c>
      <c r="B140" s="5" t="s">
        <v>1656</v>
      </c>
      <c r="C140" s="5" t="s">
        <v>534</v>
      </c>
      <c r="D140" s="5" t="s">
        <v>965</v>
      </c>
      <c r="E140" s="5" t="s">
        <v>414</v>
      </c>
      <c r="F140" s="6">
        <v>1</v>
      </c>
      <c r="G140" s="7">
        <v>1479</v>
      </c>
      <c r="H140" s="12">
        <f>G140*0.1</f>
        <v>147.9</v>
      </c>
      <c r="I140" s="13">
        <f>G140*0.15</f>
        <v>221.85</v>
      </c>
      <c r="J140" s="13">
        <f>G140+H140+I140</f>
        <v>1848.75</v>
      </c>
      <c r="K140" s="13">
        <f>J140*1.1</f>
        <v>2033.6250000000002</v>
      </c>
      <c r="L140" s="8"/>
      <c r="M140" s="5" t="s">
        <v>726</v>
      </c>
      <c r="N140" s="8" t="s">
        <v>1568</v>
      </c>
      <c r="O140" s="9" t="s">
        <v>1569</v>
      </c>
      <c r="P140" s="11">
        <v>46244</v>
      </c>
    </row>
    <row r="141" spans="1:16" ht="66" customHeight="1" x14ac:dyDescent="0.2">
      <c r="A141" s="4" t="s">
        <v>78</v>
      </c>
      <c r="B141" s="5" t="s">
        <v>95</v>
      </c>
      <c r="C141" s="5" t="s">
        <v>1493</v>
      </c>
      <c r="D141" s="5" t="s">
        <v>318</v>
      </c>
      <c r="E141" s="5" t="s">
        <v>158</v>
      </c>
      <c r="F141" s="6">
        <v>10</v>
      </c>
      <c r="G141" s="7">
        <v>99.63</v>
      </c>
      <c r="H141" s="12">
        <f>G141*0.17</f>
        <v>16.937100000000001</v>
      </c>
      <c r="I141" s="13">
        <f>G141*0.3</f>
        <v>29.888999999999996</v>
      </c>
      <c r="J141" s="13">
        <f>G141+H141+I141</f>
        <v>146.45609999999999</v>
      </c>
      <c r="K141" s="13">
        <f>J141*1.1</f>
        <v>161.10171</v>
      </c>
      <c r="L141" s="8"/>
      <c r="M141" s="5" t="s">
        <v>823</v>
      </c>
      <c r="N141" s="8" t="s">
        <v>1349</v>
      </c>
      <c r="O141" s="9" t="s">
        <v>1128</v>
      </c>
      <c r="P141" s="11">
        <v>46238</v>
      </c>
    </row>
    <row r="142" spans="1:16" ht="66" customHeight="1" x14ac:dyDescent="0.2">
      <c r="A142" s="4" t="s">
        <v>78</v>
      </c>
      <c r="B142" s="5" t="s">
        <v>95</v>
      </c>
      <c r="C142" s="5" t="s">
        <v>751</v>
      </c>
      <c r="D142" s="5" t="s">
        <v>318</v>
      </c>
      <c r="E142" s="5" t="s">
        <v>158</v>
      </c>
      <c r="F142" s="6">
        <v>3</v>
      </c>
      <c r="G142" s="7">
        <v>29.89</v>
      </c>
      <c r="H142" s="12">
        <f>G142*0.17</f>
        <v>5.0813000000000006</v>
      </c>
      <c r="I142" s="13">
        <f>G142*0.3</f>
        <v>8.9670000000000005</v>
      </c>
      <c r="J142" s="13">
        <f>G142+H142+I142</f>
        <v>43.938299999999998</v>
      </c>
      <c r="K142" s="13">
        <f>J142*1.1</f>
        <v>48.332129999999999</v>
      </c>
      <c r="L142" s="8"/>
      <c r="M142" s="5" t="s">
        <v>964</v>
      </c>
      <c r="N142" s="8" t="s">
        <v>1267</v>
      </c>
      <c r="O142" s="9" t="s">
        <v>813</v>
      </c>
      <c r="P142" s="11">
        <v>46246</v>
      </c>
    </row>
    <row r="143" spans="1:16" ht="66" customHeight="1" x14ac:dyDescent="0.2">
      <c r="A143" s="4" t="s">
        <v>78</v>
      </c>
      <c r="B143" s="5" t="s">
        <v>95</v>
      </c>
      <c r="C143" s="5" t="s">
        <v>752</v>
      </c>
      <c r="D143" s="5" t="s">
        <v>318</v>
      </c>
      <c r="E143" s="5" t="s">
        <v>158</v>
      </c>
      <c r="F143" s="6">
        <v>5</v>
      </c>
      <c r="G143" s="7">
        <v>49.82</v>
      </c>
      <c r="H143" s="12">
        <f>G143*0.17</f>
        <v>8.4694000000000003</v>
      </c>
      <c r="I143" s="13">
        <f>G143*0.3</f>
        <v>14.946</v>
      </c>
      <c r="J143" s="13">
        <f>G143+H143+I143</f>
        <v>73.235399999999998</v>
      </c>
      <c r="K143" s="13">
        <f>J143*1.1</f>
        <v>80.558940000000007</v>
      </c>
      <c r="L143" s="8"/>
      <c r="M143" s="5" t="s">
        <v>1228</v>
      </c>
      <c r="N143" s="8" t="s">
        <v>1281</v>
      </c>
      <c r="O143" s="9" t="s">
        <v>533</v>
      </c>
      <c r="P143" s="11">
        <v>46237</v>
      </c>
    </row>
    <row r="144" spans="1:16" ht="66" customHeight="1" x14ac:dyDescent="0.2">
      <c r="A144" s="4" t="s">
        <v>78</v>
      </c>
      <c r="B144" s="5" t="s">
        <v>95</v>
      </c>
      <c r="C144" s="5" t="s">
        <v>412</v>
      </c>
      <c r="D144" s="5" t="s">
        <v>318</v>
      </c>
      <c r="E144" s="5" t="s">
        <v>158</v>
      </c>
      <c r="F144" s="6">
        <v>10</v>
      </c>
      <c r="G144" s="7">
        <v>99.63</v>
      </c>
      <c r="H144" s="12">
        <f>G144*0.17</f>
        <v>16.937100000000001</v>
      </c>
      <c r="I144" s="13">
        <f>G144*0.3</f>
        <v>29.888999999999996</v>
      </c>
      <c r="J144" s="13">
        <f>G144+H144+I144</f>
        <v>146.45609999999999</v>
      </c>
      <c r="K144" s="13">
        <f>J144*1.1</f>
        <v>161.10171</v>
      </c>
      <c r="L144" s="8"/>
      <c r="M144" s="5" t="s">
        <v>823</v>
      </c>
      <c r="N144" s="8" t="s">
        <v>1349</v>
      </c>
      <c r="O144" s="9" t="s">
        <v>1122</v>
      </c>
      <c r="P144" s="11">
        <v>46238</v>
      </c>
    </row>
    <row r="145" spans="1:16" ht="66" customHeight="1" x14ac:dyDescent="0.2">
      <c r="A145" s="4" t="s">
        <v>337</v>
      </c>
      <c r="B145" s="5" t="s">
        <v>589</v>
      </c>
      <c r="C145" s="5" t="s">
        <v>338</v>
      </c>
      <c r="D145" s="5" t="s">
        <v>1594</v>
      </c>
      <c r="E145" s="5" t="s">
        <v>339</v>
      </c>
      <c r="F145" s="6">
        <v>1</v>
      </c>
      <c r="G145" s="7">
        <v>247</v>
      </c>
      <c r="H145" s="12">
        <f>G145*0.14</f>
        <v>34.580000000000005</v>
      </c>
      <c r="I145" s="13">
        <f>G145*0.22</f>
        <v>54.34</v>
      </c>
      <c r="J145" s="13">
        <f>G145+H145+I145</f>
        <v>335.91999999999996</v>
      </c>
      <c r="K145" s="13">
        <f>J145*1.1</f>
        <v>369.512</v>
      </c>
      <c r="L145" s="8"/>
      <c r="M145" s="5" t="s">
        <v>776</v>
      </c>
      <c r="N145" s="8" t="s">
        <v>1424</v>
      </c>
      <c r="O145" s="9" t="s">
        <v>793</v>
      </c>
      <c r="P145" s="11">
        <v>46240</v>
      </c>
    </row>
    <row r="146" spans="1:16" ht="66" customHeight="1" x14ac:dyDescent="0.2">
      <c r="A146" s="4" t="s">
        <v>337</v>
      </c>
      <c r="B146" s="5" t="s">
        <v>589</v>
      </c>
      <c r="C146" s="5" t="s">
        <v>1062</v>
      </c>
      <c r="D146" s="5" t="s">
        <v>1594</v>
      </c>
      <c r="E146" s="5" t="s">
        <v>339</v>
      </c>
      <c r="F146" s="6">
        <v>3</v>
      </c>
      <c r="G146" s="7">
        <v>693.16</v>
      </c>
      <c r="H146" s="12">
        <f>G146*0.1</f>
        <v>69.316000000000003</v>
      </c>
      <c r="I146" s="13">
        <f>G146*0.15</f>
        <v>103.97399999999999</v>
      </c>
      <c r="J146" s="13">
        <f>G146+H146+I146</f>
        <v>866.45</v>
      </c>
      <c r="K146" s="13">
        <f>J146*1.1</f>
        <v>953.09500000000014</v>
      </c>
      <c r="L146" s="8"/>
      <c r="M146" s="5" t="s">
        <v>736</v>
      </c>
      <c r="N146" s="8" t="s">
        <v>1536</v>
      </c>
      <c r="O146" s="9" t="s">
        <v>738</v>
      </c>
      <c r="P146" s="11">
        <v>46246</v>
      </c>
    </row>
    <row r="147" spans="1:16" ht="66" customHeight="1" x14ac:dyDescent="0.2">
      <c r="A147" s="4" t="s">
        <v>337</v>
      </c>
      <c r="B147" s="5" t="s">
        <v>1413</v>
      </c>
      <c r="C147" s="5" t="s">
        <v>338</v>
      </c>
      <c r="D147" s="5" t="s">
        <v>1414</v>
      </c>
      <c r="E147" s="5" t="s">
        <v>339</v>
      </c>
      <c r="F147" s="6">
        <v>1</v>
      </c>
      <c r="G147" s="7">
        <v>208</v>
      </c>
      <c r="H147" s="12">
        <f>G147*0.14</f>
        <v>29.120000000000005</v>
      </c>
      <c r="I147" s="13">
        <f>G147*0.22</f>
        <v>45.76</v>
      </c>
      <c r="J147" s="13">
        <f>G147+H147+I147</f>
        <v>282.88</v>
      </c>
      <c r="K147" s="13">
        <f>J147*1.1</f>
        <v>311.16800000000001</v>
      </c>
      <c r="L147" s="8"/>
      <c r="M147" s="5" t="s">
        <v>776</v>
      </c>
      <c r="N147" s="8" t="s">
        <v>1424</v>
      </c>
      <c r="O147" s="9" t="s">
        <v>781</v>
      </c>
      <c r="P147" s="11">
        <v>46240</v>
      </c>
    </row>
    <row r="148" spans="1:16" ht="66" customHeight="1" x14ac:dyDescent="0.2">
      <c r="A148" s="4" t="s">
        <v>399</v>
      </c>
      <c r="B148" s="5" t="s">
        <v>1194</v>
      </c>
      <c r="C148" s="5" t="s">
        <v>400</v>
      </c>
      <c r="D148" s="5" t="s">
        <v>1196</v>
      </c>
      <c r="E148" s="5" t="s">
        <v>297</v>
      </c>
      <c r="F148" s="6">
        <v>1</v>
      </c>
      <c r="G148" s="7">
        <v>2889.14</v>
      </c>
      <c r="H148" s="12">
        <f>G148*0.1</f>
        <v>288.91399999999999</v>
      </c>
      <c r="I148" s="13">
        <f>G148*0.15</f>
        <v>433.37099999999998</v>
      </c>
      <c r="J148" s="13">
        <f>G148+H148+I148</f>
        <v>3611.4250000000002</v>
      </c>
      <c r="K148" s="13">
        <f>J148*1.1</f>
        <v>3972.5675000000006</v>
      </c>
      <c r="L148" s="8"/>
      <c r="M148" s="5" t="s">
        <v>904</v>
      </c>
      <c r="N148" s="8" t="s">
        <v>1608</v>
      </c>
      <c r="O148" s="9" t="s">
        <v>561</v>
      </c>
      <c r="P148" s="11">
        <v>46267</v>
      </c>
    </row>
    <row r="149" spans="1:16" ht="66" customHeight="1" x14ac:dyDescent="0.2">
      <c r="A149" s="4" t="s">
        <v>399</v>
      </c>
      <c r="B149" s="5" t="s">
        <v>1194</v>
      </c>
      <c r="C149" s="5" t="s">
        <v>400</v>
      </c>
      <c r="D149" s="5" t="s">
        <v>1196</v>
      </c>
      <c r="E149" s="5" t="s">
        <v>297</v>
      </c>
      <c r="F149" s="6">
        <v>1</v>
      </c>
      <c r="G149" s="7">
        <v>2889.14</v>
      </c>
      <c r="H149" s="12">
        <f>G149*0.1</f>
        <v>288.91399999999999</v>
      </c>
      <c r="I149" s="13">
        <f>G149*0.15</f>
        <v>433.37099999999998</v>
      </c>
      <c r="J149" s="13">
        <f>G149+H149+I149</f>
        <v>3611.4250000000002</v>
      </c>
      <c r="K149" s="13">
        <f>J149*1.1</f>
        <v>3972.5675000000006</v>
      </c>
      <c r="L149" s="8"/>
      <c r="M149" s="5" t="s">
        <v>928</v>
      </c>
      <c r="N149" s="8" t="s">
        <v>1608</v>
      </c>
      <c r="O149" s="9" t="s">
        <v>931</v>
      </c>
      <c r="P149" s="11">
        <v>46267</v>
      </c>
    </row>
    <row r="150" spans="1:16" ht="66" customHeight="1" x14ac:dyDescent="0.2">
      <c r="A150" s="4" t="s">
        <v>399</v>
      </c>
      <c r="B150" s="5" t="s">
        <v>1194</v>
      </c>
      <c r="C150" s="5" t="s">
        <v>1208</v>
      </c>
      <c r="D150" s="5" t="s">
        <v>1196</v>
      </c>
      <c r="E150" s="5" t="s">
        <v>297</v>
      </c>
      <c r="F150" s="6">
        <v>2</v>
      </c>
      <c r="G150" s="7">
        <v>5778.28</v>
      </c>
      <c r="H150" s="12">
        <f>G150*0.1</f>
        <v>577.82799999999997</v>
      </c>
      <c r="I150" s="13">
        <f>G150*0.15</f>
        <v>866.74199999999996</v>
      </c>
      <c r="J150" s="13">
        <f>G150+H150+I150</f>
        <v>7222.85</v>
      </c>
      <c r="K150" s="13">
        <f>J150*1.1</f>
        <v>7945.1350000000011</v>
      </c>
      <c r="L150" s="8"/>
      <c r="M150" s="5" t="s">
        <v>1624</v>
      </c>
      <c r="N150" s="8" t="s">
        <v>1623</v>
      </c>
      <c r="O150" s="9" t="s">
        <v>477</v>
      </c>
      <c r="P150" s="11">
        <v>46245</v>
      </c>
    </row>
    <row r="151" spans="1:16" ht="66" customHeight="1" x14ac:dyDescent="0.2">
      <c r="A151" s="4" t="s">
        <v>399</v>
      </c>
      <c r="B151" s="5" t="s">
        <v>1194</v>
      </c>
      <c r="C151" s="5" t="s">
        <v>1208</v>
      </c>
      <c r="D151" s="5" t="s">
        <v>1196</v>
      </c>
      <c r="E151" s="5" t="s">
        <v>297</v>
      </c>
      <c r="F151" s="6">
        <v>2</v>
      </c>
      <c r="G151" s="7">
        <v>5778.28</v>
      </c>
      <c r="H151" s="12">
        <f>G151*0.1</f>
        <v>577.82799999999997</v>
      </c>
      <c r="I151" s="13">
        <f>G151*0.15</f>
        <v>866.74199999999996</v>
      </c>
      <c r="J151" s="13">
        <f>G151+H151+I151</f>
        <v>7222.85</v>
      </c>
      <c r="K151" s="13">
        <f>J151*1.1</f>
        <v>7945.1350000000011</v>
      </c>
      <c r="L151" s="8"/>
      <c r="M151" s="5" t="s">
        <v>1625</v>
      </c>
      <c r="N151" s="8" t="s">
        <v>1623</v>
      </c>
      <c r="O151" s="9" t="s">
        <v>216</v>
      </c>
      <c r="P151" s="11">
        <v>46245</v>
      </c>
    </row>
    <row r="152" spans="1:16" ht="66" customHeight="1" x14ac:dyDescent="0.2">
      <c r="A152" s="4" t="s">
        <v>399</v>
      </c>
      <c r="B152" s="5" t="s">
        <v>1194</v>
      </c>
      <c r="C152" s="5" t="s">
        <v>1210</v>
      </c>
      <c r="D152" s="5" t="s">
        <v>1196</v>
      </c>
      <c r="E152" s="5" t="s">
        <v>297</v>
      </c>
      <c r="F152" s="6">
        <v>5</v>
      </c>
      <c r="G152" s="7">
        <v>14445.7</v>
      </c>
      <c r="H152" s="12">
        <f>G152*0.1</f>
        <v>1444.5700000000002</v>
      </c>
      <c r="I152" s="13">
        <f>G152*0.15</f>
        <v>2166.855</v>
      </c>
      <c r="J152" s="13">
        <f>G152+H152+I152</f>
        <v>18057.125</v>
      </c>
      <c r="K152" s="13">
        <f>J152*1.1</f>
        <v>19862.837500000001</v>
      </c>
      <c r="L152" s="8"/>
      <c r="M152" s="5" t="s">
        <v>1197</v>
      </c>
      <c r="N152" s="8" t="s">
        <v>1658</v>
      </c>
      <c r="O152" s="9" t="s">
        <v>1198</v>
      </c>
      <c r="P152" s="11">
        <v>46245</v>
      </c>
    </row>
    <row r="153" spans="1:16" ht="66" customHeight="1" x14ac:dyDescent="0.2">
      <c r="A153" s="4" t="s">
        <v>399</v>
      </c>
      <c r="B153" s="5" t="s">
        <v>1194</v>
      </c>
      <c r="C153" s="5" t="s">
        <v>1210</v>
      </c>
      <c r="D153" s="5" t="s">
        <v>1196</v>
      </c>
      <c r="E153" s="5" t="s">
        <v>297</v>
      </c>
      <c r="F153" s="6">
        <v>5</v>
      </c>
      <c r="G153" s="7">
        <v>14445.7</v>
      </c>
      <c r="H153" s="12">
        <f>G153*0.1</f>
        <v>1444.5700000000002</v>
      </c>
      <c r="I153" s="13">
        <f>G153*0.15</f>
        <v>2166.855</v>
      </c>
      <c r="J153" s="13">
        <f>G153+H153+I153</f>
        <v>18057.125</v>
      </c>
      <c r="K153" s="13">
        <f>J153*1.1</f>
        <v>19862.837500000001</v>
      </c>
      <c r="L153" s="8"/>
      <c r="M153" s="5" t="s">
        <v>231</v>
      </c>
      <c r="N153" s="8" t="s">
        <v>1657</v>
      </c>
      <c r="O153" s="9" t="s">
        <v>563</v>
      </c>
      <c r="P153" s="11">
        <v>46246</v>
      </c>
    </row>
    <row r="154" spans="1:16" ht="66" customHeight="1" x14ac:dyDescent="0.2">
      <c r="A154" s="4" t="s">
        <v>399</v>
      </c>
      <c r="B154" s="5" t="s">
        <v>1194</v>
      </c>
      <c r="C154" s="5" t="s">
        <v>1195</v>
      </c>
      <c r="D154" s="5" t="s">
        <v>1196</v>
      </c>
      <c r="E154" s="5" t="s">
        <v>297</v>
      </c>
      <c r="F154" s="6">
        <v>1</v>
      </c>
      <c r="G154" s="7">
        <v>577.83000000000004</v>
      </c>
      <c r="H154" s="12">
        <f>G154*0.1</f>
        <v>57.783000000000008</v>
      </c>
      <c r="I154" s="13">
        <f>G154*0.15</f>
        <v>86.674500000000009</v>
      </c>
      <c r="J154" s="13">
        <f>G154+H154+I154</f>
        <v>722.28750000000002</v>
      </c>
      <c r="K154" s="13">
        <f>J154*1.1</f>
        <v>794.51625000000013</v>
      </c>
      <c r="L154" s="8"/>
      <c r="M154" s="5" t="s">
        <v>1035</v>
      </c>
      <c r="N154" s="8" t="s">
        <v>1532</v>
      </c>
      <c r="O154" s="9" t="s">
        <v>633</v>
      </c>
      <c r="P154" s="11">
        <v>46241</v>
      </c>
    </row>
    <row r="155" spans="1:16" ht="66" customHeight="1" x14ac:dyDescent="0.2">
      <c r="A155" s="4" t="s">
        <v>399</v>
      </c>
      <c r="B155" s="5" t="s">
        <v>1194</v>
      </c>
      <c r="C155" s="5" t="s">
        <v>1195</v>
      </c>
      <c r="D155" s="5" t="s">
        <v>1196</v>
      </c>
      <c r="E155" s="5" t="s">
        <v>297</v>
      </c>
      <c r="F155" s="6">
        <v>1</v>
      </c>
      <c r="G155" s="7">
        <v>577.83000000000004</v>
      </c>
      <c r="H155" s="12">
        <f>G155*0.1</f>
        <v>57.783000000000008</v>
      </c>
      <c r="I155" s="13">
        <f>G155*0.15</f>
        <v>86.674500000000009</v>
      </c>
      <c r="J155" s="13">
        <f>G155+H155+I155</f>
        <v>722.28750000000002</v>
      </c>
      <c r="K155" s="13">
        <f>J155*1.1</f>
        <v>794.51625000000013</v>
      </c>
      <c r="L155" s="8"/>
      <c r="M155" s="5" t="s">
        <v>757</v>
      </c>
      <c r="N155" s="8" t="s">
        <v>1532</v>
      </c>
      <c r="O155" s="9" t="s">
        <v>596</v>
      </c>
      <c r="P155" s="11">
        <v>46241</v>
      </c>
    </row>
    <row r="156" spans="1:16" ht="66" customHeight="1" x14ac:dyDescent="0.2">
      <c r="A156" s="4" t="s">
        <v>399</v>
      </c>
      <c r="B156" s="5" t="s">
        <v>1194</v>
      </c>
      <c r="C156" s="5" t="s">
        <v>1204</v>
      </c>
      <c r="D156" s="5" t="s">
        <v>1196</v>
      </c>
      <c r="E156" s="5" t="s">
        <v>297</v>
      </c>
      <c r="F156" s="6">
        <v>5</v>
      </c>
      <c r="G156" s="7">
        <v>2889.14</v>
      </c>
      <c r="H156" s="12">
        <f>G156*0.1</f>
        <v>288.91399999999999</v>
      </c>
      <c r="I156" s="13">
        <f>G156*0.15</f>
        <v>433.37099999999998</v>
      </c>
      <c r="J156" s="13">
        <f>G156+H156+I156</f>
        <v>3611.4250000000002</v>
      </c>
      <c r="K156" s="13">
        <f>J156*1.1</f>
        <v>3972.5675000000006</v>
      </c>
      <c r="L156" s="8"/>
      <c r="M156" s="5" t="s">
        <v>928</v>
      </c>
      <c r="N156" s="8" t="s">
        <v>1608</v>
      </c>
      <c r="O156" s="9" t="s">
        <v>933</v>
      </c>
      <c r="P156" s="11">
        <v>46267</v>
      </c>
    </row>
    <row r="157" spans="1:16" ht="66" customHeight="1" x14ac:dyDescent="0.2">
      <c r="A157" s="4" t="s">
        <v>399</v>
      </c>
      <c r="B157" s="5" t="s">
        <v>1194</v>
      </c>
      <c r="C157" s="5" t="s">
        <v>1204</v>
      </c>
      <c r="D157" s="5" t="s">
        <v>1196</v>
      </c>
      <c r="E157" s="5" t="s">
        <v>297</v>
      </c>
      <c r="F157" s="6">
        <v>5</v>
      </c>
      <c r="G157" s="7">
        <v>2889.14</v>
      </c>
      <c r="H157" s="12">
        <f>G157*0.1</f>
        <v>288.91399999999999</v>
      </c>
      <c r="I157" s="13">
        <f>G157*0.15</f>
        <v>433.37099999999998</v>
      </c>
      <c r="J157" s="13">
        <f>G157+H157+I157</f>
        <v>3611.4250000000002</v>
      </c>
      <c r="K157" s="13">
        <f>J157*1.1</f>
        <v>3972.5675000000006</v>
      </c>
      <c r="L157" s="8"/>
      <c r="M157" s="5" t="s">
        <v>803</v>
      </c>
      <c r="N157" s="8" t="s">
        <v>1608</v>
      </c>
      <c r="O157" s="9" t="s">
        <v>832</v>
      </c>
      <c r="P157" s="11">
        <v>46267</v>
      </c>
    </row>
    <row r="158" spans="1:16" ht="66" customHeight="1" x14ac:dyDescent="0.2">
      <c r="A158" s="4" t="s">
        <v>399</v>
      </c>
      <c r="B158" s="5" t="s">
        <v>1194</v>
      </c>
      <c r="C158" s="5" t="s">
        <v>1199</v>
      </c>
      <c r="D158" s="5" t="s">
        <v>1196</v>
      </c>
      <c r="E158" s="5" t="s">
        <v>297</v>
      </c>
      <c r="F158" s="6">
        <v>1</v>
      </c>
      <c r="G158" s="7">
        <v>577.83000000000004</v>
      </c>
      <c r="H158" s="12">
        <f>G158*0.1</f>
        <v>57.783000000000008</v>
      </c>
      <c r="I158" s="13">
        <f>G158*0.15</f>
        <v>86.674500000000009</v>
      </c>
      <c r="J158" s="13">
        <f>G158+H158+I158</f>
        <v>722.28750000000002</v>
      </c>
      <c r="K158" s="13">
        <f>J158*1.1</f>
        <v>794.51625000000013</v>
      </c>
      <c r="L158" s="8"/>
      <c r="M158" s="5" t="s">
        <v>1035</v>
      </c>
      <c r="N158" s="8" t="s">
        <v>1532</v>
      </c>
      <c r="O158" s="9" t="s">
        <v>631</v>
      </c>
      <c r="P158" s="11">
        <v>46241</v>
      </c>
    </row>
    <row r="159" spans="1:16" ht="66" customHeight="1" x14ac:dyDescent="0.2">
      <c r="A159" s="4" t="s">
        <v>399</v>
      </c>
      <c r="B159" s="5" t="s">
        <v>1194</v>
      </c>
      <c r="C159" s="5" t="s">
        <v>1199</v>
      </c>
      <c r="D159" s="5" t="s">
        <v>1196</v>
      </c>
      <c r="E159" s="5" t="s">
        <v>297</v>
      </c>
      <c r="F159" s="6">
        <v>1</v>
      </c>
      <c r="G159" s="7">
        <v>577.83000000000004</v>
      </c>
      <c r="H159" s="12">
        <f>G159*0.1</f>
        <v>57.783000000000008</v>
      </c>
      <c r="I159" s="13">
        <f>G159*0.15</f>
        <v>86.674500000000009</v>
      </c>
      <c r="J159" s="13">
        <f>G159+H159+I159</f>
        <v>722.28750000000002</v>
      </c>
      <c r="K159" s="13">
        <f>J159*1.1</f>
        <v>794.51625000000013</v>
      </c>
      <c r="L159" s="8"/>
      <c r="M159" s="5" t="s">
        <v>1033</v>
      </c>
      <c r="N159" s="8" t="s">
        <v>1533</v>
      </c>
      <c r="O159" s="9" t="s">
        <v>729</v>
      </c>
      <c r="P159" s="11">
        <v>46241</v>
      </c>
    </row>
    <row r="160" spans="1:16" ht="66" customHeight="1" x14ac:dyDescent="0.2">
      <c r="A160" s="4" t="s">
        <v>399</v>
      </c>
      <c r="B160" s="5" t="s">
        <v>1194</v>
      </c>
      <c r="C160" s="5" t="s">
        <v>416</v>
      </c>
      <c r="D160" s="5" t="s">
        <v>1196</v>
      </c>
      <c r="E160" s="5" t="s">
        <v>297</v>
      </c>
      <c r="F160" s="6">
        <v>5</v>
      </c>
      <c r="G160" s="7">
        <v>2889.14</v>
      </c>
      <c r="H160" s="12">
        <f>G160*0.1</f>
        <v>288.91399999999999</v>
      </c>
      <c r="I160" s="13">
        <f>G160*0.15</f>
        <v>433.37099999999998</v>
      </c>
      <c r="J160" s="13">
        <f>G160+H160+I160</f>
        <v>3611.4250000000002</v>
      </c>
      <c r="K160" s="13">
        <f>J160*1.1</f>
        <v>3972.5675000000006</v>
      </c>
      <c r="L160" s="8"/>
      <c r="M160" s="5" t="s">
        <v>928</v>
      </c>
      <c r="N160" s="8" t="s">
        <v>1608</v>
      </c>
      <c r="O160" s="9" t="s">
        <v>929</v>
      </c>
      <c r="P160" s="11">
        <v>46267</v>
      </c>
    </row>
    <row r="161" spans="1:16" ht="66" customHeight="1" x14ac:dyDescent="0.2">
      <c r="A161" s="4" t="s">
        <v>399</v>
      </c>
      <c r="B161" s="5" t="s">
        <v>1194</v>
      </c>
      <c r="C161" s="5" t="s">
        <v>416</v>
      </c>
      <c r="D161" s="5" t="s">
        <v>1196</v>
      </c>
      <c r="E161" s="5" t="s">
        <v>297</v>
      </c>
      <c r="F161" s="6">
        <v>5</v>
      </c>
      <c r="G161" s="7">
        <v>2889.14</v>
      </c>
      <c r="H161" s="12">
        <f>G161*0.1</f>
        <v>288.91399999999999</v>
      </c>
      <c r="I161" s="13">
        <f>G161*0.15</f>
        <v>433.37099999999998</v>
      </c>
      <c r="J161" s="13">
        <f>G161+H161+I161</f>
        <v>3611.4250000000002</v>
      </c>
      <c r="K161" s="13">
        <f>J161*1.1</f>
        <v>3972.5675000000006</v>
      </c>
      <c r="L161" s="8"/>
      <c r="M161" s="5" t="s">
        <v>803</v>
      </c>
      <c r="N161" s="8" t="s">
        <v>1608</v>
      </c>
      <c r="O161" s="9" t="s">
        <v>649</v>
      </c>
      <c r="P161" s="11">
        <v>46267</v>
      </c>
    </row>
    <row r="162" spans="1:16" ht="66" customHeight="1" x14ac:dyDescent="0.2">
      <c r="A162" s="4" t="s">
        <v>18</v>
      </c>
      <c r="B162" s="5" t="s">
        <v>18</v>
      </c>
      <c r="C162" s="5" t="s">
        <v>867</v>
      </c>
      <c r="D162" s="5" t="s">
        <v>300</v>
      </c>
      <c r="E162" s="5" t="s">
        <v>114</v>
      </c>
      <c r="F162" s="6">
        <v>1</v>
      </c>
      <c r="G162" s="7">
        <v>85.8</v>
      </c>
      <c r="H162" s="12">
        <f>G162*0.17</f>
        <v>14.586</v>
      </c>
      <c r="I162" s="13">
        <f>G162*0.3</f>
        <v>25.74</v>
      </c>
      <c r="J162" s="13">
        <f>G162+H162+I162</f>
        <v>126.12599999999999</v>
      </c>
      <c r="K162" s="13">
        <f>J162*1.1</f>
        <v>138.73859999999999</v>
      </c>
      <c r="L162" s="8"/>
      <c r="M162" s="5" t="s">
        <v>1298</v>
      </c>
      <c r="N162" s="8" t="s">
        <v>1299</v>
      </c>
      <c r="O162" s="9" t="s">
        <v>1311</v>
      </c>
      <c r="P162" s="11">
        <v>46238</v>
      </c>
    </row>
    <row r="163" spans="1:16" ht="66" customHeight="1" x14ac:dyDescent="0.2">
      <c r="A163" s="4" t="s">
        <v>18</v>
      </c>
      <c r="B163" s="5" t="s">
        <v>18</v>
      </c>
      <c r="C163" s="5" t="s">
        <v>867</v>
      </c>
      <c r="D163" s="5" t="s">
        <v>300</v>
      </c>
      <c r="E163" s="5" t="s">
        <v>114</v>
      </c>
      <c r="F163" s="6">
        <v>1</v>
      </c>
      <c r="G163" s="7">
        <v>85.8</v>
      </c>
      <c r="H163" s="12">
        <f>G163*0.17</f>
        <v>14.586</v>
      </c>
      <c r="I163" s="13">
        <f>G163*0.3</f>
        <v>25.74</v>
      </c>
      <c r="J163" s="13">
        <f>G163+H163+I163</f>
        <v>126.12599999999999</v>
      </c>
      <c r="K163" s="13">
        <f>J163*1.1</f>
        <v>138.73859999999999</v>
      </c>
      <c r="L163" s="8"/>
      <c r="M163" s="5" t="s">
        <v>707</v>
      </c>
      <c r="N163" s="8" t="s">
        <v>1312</v>
      </c>
      <c r="O163" s="9" t="s">
        <v>708</v>
      </c>
      <c r="P163" s="11">
        <v>46238</v>
      </c>
    </row>
    <row r="164" spans="1:16" ht="66" customHeight="1" x14ac:dyDescent="0.2">
      <c r="A164" s="4" t="s">
        <v>18</v>
      </c>
      <c r="B164" s="5" t="s">
        <v>18</v>
      </c>
      <c r="C164" s="5" t="s">
        <v>860</v>
      </c>
      <c r="D164" s="5" t="s">
        <v>300</v>
      </c>
      <c r="E164" s="5" t="s">
        <v>114</v>
      </c>
      <c r="F164" s="6">
        <v>1</v>
      </c>
      <c r="G164" s="7">
        <v>85.8</v>
      </c>
      <c r="H164" s="12">
        <f>G164*0.17</f>
        <v>14.586</v>
      </c>
      <c r="I164" s="13">
        <f>G164*0.3</f>
        <v>25.74</v>
      </c>
      <c r="J164" s="13">
        <f>G164+H164+I164</f>
        <v>126.12599999999999</v>
      </c>
      <c r="K164" s="13">
        <f>J164*1.1</f>
        <v>138.73859999999999</v>
      </c>
      <c r="L164" s="8"/>
      <c r="M164" s="5" t="s">
        <v>1298</v>
      </c>
      <c r="N164" s="8" t="s">
        <v>1299</v>
      </c>
      <c r="O164" s="9" t="s">
        <v>1309</v>
      </c>
      <c r="P164" s="11">
        <v>46238</v>
      </c>
    </row>
    <row r="165" spans="1:16" ht="66" customHeight="1" x14ac:dyDescent="0.2">
      <c r="A165" s="4" t="s">
        <v>18</v>
      </c>
      <c r="B165" s="5" t="s">
        <v>18</v>
      </c>
      <c r="C165" s="5" t="s">
        <v>860</v>
      </c>
      <c r="D165" s="5" t="s">
        <v>300</v>
      </c>
      <c r="E165" s="5" t="s">
        <v>114</v>
      </c>
      <c r="F165" s="6">
        <v>1</v>
      </c>
      <c r="G165" s="7">
        <v>85.8</v>
      </c>
      <c r="H165" s="12">
        <f>G165*0.17</f>
        <v>14.586</v>
      </c>
      <c r="I165" s="13">
        <f>G165*0.3</f>
        <v>25.74</v>
      </c>
      <c r="J165" s="13">
        <f>G165+H165+I165</f>
        <v>126.12599999999999</v>
      </c>
      <c r="K165" s="13">
        <f>J165*1.1</f>
        <v>138.73859999999999</v>
      </c>
      <c r="L165" s="8"/>
      <c r="M165" s="5" t="s">
        <v>1298</v>
      </c>
      <c r="N165" s="8" t="s">
        <v>1299</v>
      </c>
      <c r="O165" s="9" t="s">
        <v>1310</v>
      </c>
      <c r="P165" s="11">
        <v>46238</v>
      </c>
    </row>
    <row r="166" spans="1:16" ht="66" customHeight="1" x14ac:dyDescent="0.2">
      <c r="A166" s="4" t="s">
        <v>18</v>
      </c>
      <c r="B166" s="5" t="s">
        <v>808</v>
      </c>
      <c r="C166" s="5" t="s">
        <v>484</v>
      </c>
      <c r="D166" s="5" t="s">
        <v>317</v>
      </c>
      <c r="E166" s="5" t="s">
        <v>114</v>
      </c>
      <c r="F166" s="6">
        <v>10</v>
      </c>
      <c r="G166" s="7">
        <v>80.36</v>
      </c>
      <c r="H166" s="12">
        <f>G166*0.17</f>
        <v>13.661200000000001</v>
      </c>
      <c r="I166" s="13">
        <f>G166*0.3</f>
        <v>24.108000000000001</v>
      </c>
      <c r="J166" s="13">
        <f>G166+H166+I166</f>
        <v>118.1292</v>
      </c>
      <c r="K166" s="13">
        <f>J166*1.1</f>
        <v>129.94212000000002</v>
      </c>
      <c r="L166" s="8"/>
      <c r="M166" s="5" t="s">
        <v>1298</v>
      </c>
      <c r="N166" s="8" t="s">
        <v>1299</v>
      </c>
      <c r="O166" s="9" t="s">
        <v>1307</v>
      </c>
      <c r="P166" s="11">
        <v>46238</v>
      </c>
    </row>
    <row r="167" spans="1:16" ht="66" customHeight="1" x14ac:dyDescent="0.2">
      <c r="A167" s="4" t="s">
        <v>18</v>
      </c>
      <c r="B167" s="5" t="s">
        <v>808</v>
      </c>
      <c r="C167" s="5" t="s">
        <v>489</v>
      </c>
      <c r="D167" s="5" t="s">
        <v>317</v>
      </c>
      <c r="E167" s="5" t="s">
        <v>114</v>
      </c>
      <c r="F167" s="6">
        <v>20</v>
      </c>
      <c r="G167" s="7">
        <v>155.41999999999999</v>
      </c>
      <c r="H167" s="12">
        <f>G167*0.14</f>
        <v>21.758800000000001</v>
      </c>
      <c r="I167" s="13">
        <f>G167*0.22</f>
        <v>34.192399999999999</v>
      </c>
      <c r="J167" s="13">
        <f>G167+H167+I167</f>
        <v>211.37119999999999</v>
      </c>
      <c r="K167" s="13">
        <f>J167*1.1</f>
        <v>232.50832</v>
      </c>
      <c r="L167" s="8"/>
      <c r="M167" s="5" t="s">
        <v>1256</v>
      </c>
      <c r="N167" s="8" t="s">
        <v>1393</v>
      </c>
      <c r="O167" s="9" t="s">
        <v>1257</v>
      </c>
      <c r="P167" s="11">
        <v>46239</v>
      </c>
    </row>
    <row r="168" spans="1:16" ht="66" customHeight="1" x14ac:dyDescent="0.2">
      <c r="A168" s="4" t="s">
        <v>18</v>
      </c>
      <c r="B168" s="5" t="s">
        <v>808</v>
      </c>
      <c r="C168" s="5" t="s">
        <v>488</v>
      </c>
      <c r="D168" s="5" t="s">
        <v>317</v>
      </c>
      <c r="E168" s="5" t="s">
        <v>114</v>
      </c>
      <c r="F168" s="6">
        <v>50</v>
      </c>
      <c r="G168" s="7">
        <v>385.72</v>
      </c>
      <c r="H168" s="12">
        <f>G168*0.14</f>
        <v>54.000800000000012</v>
      </c>
      <c r="I168" s="13">
        <f>G168*0.22</f>
        <v>84.858400000000003</v>
      </c>
      <c r="J168" s="13">
        <f>G168+H168+I168</f>
        <v>524.57920000000001</v>
      </c>
      <c r="K168" s="13">
        <f>J168*1.1</f>
        <v>577.03712000000007</v>
      </c>
      <c r="L168" s="8"/>
      <c r="M168" s="5" t="s">
        <v>1452</v>
      </c>
      <c r="N168" s="8" t="s">
        <v>1453</v>
      </c>
      <c r="O168" s="9" t="s">
        <v>609</v>
      </c>
      <c r="P168" s="11">
        <v>46241</v>
      </c>
    </row>
    <row r="169" spans="1:16" ht="66" customHeight="1" x14ac:dyDescent="0.2">
      <c r="A169" s="4" t="s">
        <v>18</v>
      </c>
      <c r="B169" s="5" t="s">
        <v>808</v>
      </c>
      <c r="C169" s="5" t="s">
        <v>485</v>
      </c>
      <c r="D169" s="5" t="s">
        <v>317</v>
      </c>
      <c r="E169" s="5" t="s">
        <v>114</v>
      </c>
      <c r="F169" s="6">
        <v>10</v>
      </c>
      <c r="G169" s="7">
        <v>63.58</v>
      </c>
      <c r="H169" s="12">
        <f>G169*0.17</f>
        <v>10.8086</v>
      </c>
      <c r="I169" s="13">
        <f>G169*0.3</f>
        <v>19.073999999999998</v>
      </c>
      <c r="J169" s="13">
        <f>G169+H169+I169</f>
        <v>93.462599999999995</v>
      </c>
      <c r="K169" s="13">
        <f>J169*1.1</f>
        <v>102.80886</v>
      </c>
      <c r="L169" s="8"/>
      <c r="M169" s="5" t="s">
        <v>280</v>
      </c>
      <c r="N169" s="8" t="s">
        <v>1288</v>
      </c>
      <c r="O169" s="9" t="s">
        <v>281</v>
      </c>
      <c r="P169" s="11">
        <v>46237</v>
      </c>
    </row>
    <row r="170" spans="1:16" ht="66" customHeight="1" x14ac:dyDescent="0.2">
      <c r="A170" s="4" t="s">
        <v>18</v>
      </c>
      <c r="B170" s="5" t="s">
        <v>808</v>
      </c>
      <c r="C170" s="5" t="s">
        <v>487</v>
      </c>
      <c r="D170" s="5" t="s">
        <v>317</v>
      </c>
      <c r="E170" s="5" t="s">
        <v>114</v>
      </c>
      <c r="F170" s="6">
        <v>20</v>
      </c>
      <c r="G170" s="7">
        <v>123.26</v>
      </c>
      <c r="H170" s="12">
        <f>G170*0.14</f>
        <v>17.256400000000003</v>
      </c>
      <c r="I170" s="13">
        <f>G170*0.22</f>
        <v>27.1172</v>
      </c>
      <c r="J170" s="13">
        <f>G170+H170+I170</f>
        <v>167.6336</v>
      </c>
      <c r="K170" s="13">
        <f>J170*1.1</f>
        <v>184.39696000000001</v>
      </c>
      <c r="L170" s="8"/>
      <c r="M170" s="5" t="s">
        <v>953</v>
      </c>
      <c r="N170" s="8" t="s">
        <v>1370</v>
      </c>
      <c r="O170" s="9" t="s">
        <v>954</v>
      </c>
      <c r="P170" s="11">
        <v>46238</v>
      </c>
    </row>
    <row r="171" spans="1:16" ht="66" customHeight="1" x14ac:dyDescent="0.2">
      <c r="A171" s="4" t="s">
        <v>18</v>
      </c>
      <c r="B171" s="5" t="s">
        <v>808</v>
      </c>
      <c r="C171" s="5" t="s">
        <v>487</v>
      </c>
      <c r="D171" s="5" t="s">
        <v>317</v>
      </c>
      <c r="E171" s="5" t="s">
        <v>114</v>
      </c>
      <c r="F171" s="6">
        <v>20</v>
      </c>
      <c r="G171" s="7">
        <v>123.26</v>
      </c>
      <c r="H171" s="12">
        <f>G171*0.14</f>
        <v>17.256400000000003</v>
      </c>
      <c r="I171" s="13">
        <f>G171*0.22</f>
        <v>27.1172</v>
      </c>
      <c r="J171" s="13">
        <f>G171+H171+I171</f>
        <v>167.6336</v>
      </c>
      <c r="K171" s="13">
        <f>J171*1.1</f>
        <v>184.39696000000001</v>
      </c>
      <c r="L171" s="8"/>
      <c r="M171" s="5" t="s">
        <v>695</v>
      </c>
      <c r="N171" s="8" t="s">
        <v>1371</v>
      </c>
      <c r="O171" s="9" t="s">
        <v>696</v>
      </c>
      <c r="P171" s="11">
        <v>46238</v>
      </c>
    </row>
    <row r="172" spans="1:16" ht="66" customHeight="1" x14ac:dyDescent="0.2">
      <c r="A172" s="4" t="s">
        <v>18</v>
      </c>
      <c r="B172" s="5" t="s">
        <v>808</v>
      </c>
      <c r="C172" s="5" t="s">
        <v>486</v>
      </c>
      <c r="D172" s="5" t="s">
        <v>317</v>
      </c>
      <c r="E172" s="5" t="s">
        <v>114</v>
      </c>
      <c r="F172" s="6">
        <v>50</v>
      </c>
      <c r="G172" s="7">
        <v>304.29000000000002</v>
      </c>
      <c r="H172" s="12">
        <f>G172*0.14</f>
        <v>42.600600000000007</v>
      </c>
      <c r="I172" s="13">
        <f>G172*0.22</f>
        <v>66.94380000000001</v>
      </c>
      <c r="J172" s="13">
        <f>G172+H172+I172</f>
        <v>413.83440000000002</v>
      </c>
      <c r="K172" s="13">
        <f>J172*1.1</f>
        <v>455.21784000000008</v>
      </c>
      <c r="L172" s="8"/>
      <c r="M172" s="5" t="s">
        <v>870</v>
      </c>
      <c r="N172" s="8" t="s">
        <v>1433</v>
      </c>
      <c r="O172" s="9" t="s">
        <v>1008</v>
      </c>
      <c r="P172" s="11">
        <v>46240</v>
      </c>
    </row>
    <row r="173" spans="1:16" ht="66" customHeight="1" x14ac:dyDescent="0.2">
      <c r="A173" s="4" t="s">
        <v>18</v>
      </c>
      <c r="B173" s="5" t="s">
        <v>808</v>
      </c>
      <c r="C173" s="5" t="s">
        <v>486</v>
      </c>
      <c r="D173" s="5" t="s">
        <v>317</v>
      </c>
      <c r="E173" s="5" t="s">
        <v>114</v>
      </c>
      <c r="F173" s="6">
        <v>50</v>
      </c>
      <c r="G173" s="7">
        <v>304.29000000000002</v>
      </c>
      <c r="H173" s="12">
        <f>G173*0.14</f>
        <v>42.600600000000007</v>
      </c>
      <c r="I173" s="13">
        <f>G173*0.22</f>
        <v>66.94380000000001</v>
      </c>
      <c r="J173" s="13">
        <f>G173+H173+I173</f>
        <v>413.83440000000002</v>
      </c>
      <c r="K173" s="13">
        <f>J173*1.1</f>
        <v>455.21784000000008</v>
      </c>
      <c r="L173" s="8"/>
      <c r="M173" s="5" t="s">
        <v>870</v>
      </c>
      <c r="N173" s="8" t="s">
        <v>1433</v>
      </c>
      <c r="O173" s="9" t="s">
        <v>1009</v>
      </c>
      <c r="P173" s="11">
        <v>46240</v>
      </c>
    </row>
    <row r="174" spans="1:16" ht="66" customHeight="1" x14ac:dyDescent="0.2">
      <c r="A174" s="4" t="s">
        <v>18</v>
      </c>
      <c r="B174" s="5" t="s">
        <v>1248</v>
      </c>
      <c r="C174" s="5" t="s">
        <v>1249</v>
      </c>
      <c r="D174" s="5" t="s">
        <v>1400</v>
      </c>
      <c r="E174" s="5" t="s">
        <v>114</v>
      </c>
      <c r="F174" s="6">
        <v>1</v>
      </c>
      <c r="G174" s="7">
        <v>329.71</v>
      </c>
      <c r="H174" s="12">
        <f>G174*0.14</f>
        <v>46.159399999999998</v>
      </c>
      <c r="I174" s="13">
        <f>G174*0.22</f>
        <v>72.536199999999994</v>
      </c>
      <c r="J174" s="13">
        <f>G174+H174+I174</f>
        <v>448.40559999999999</v>
      </c>
      <c r="K174" s="13">
        <f>J174*1.1</f>
        <v>493.24616000000003</v>
      </c>
      <c r="L174" s="8"/>
      <c r="M174" s="5" t="s">
        <v>870</v>
      </c>
      <c r="N174" s="8" t="s">
        <v>1433</v>
      </c>
      <c r="O174" s="9" t="s">
        <v>1076</v>
      </c>
      <c r="P174" s="11">
        <v>46240</v>
      </c>
    </row>
    <row r="175" spans="1:16" ht="66" customHeight="1" x14ac:dyDescent="0.2">
      <c r="A175" s="4" t="s">
        <v>18</v>
      </c>
      <c r="B175" s="5" t="s">
        <v>1248</v>
      </c>
      <c r="C175" s="5" t="s">
        <v>1251</v>
      </c>
      <c r="D175" s="5" t="s">
        <v>1400</v>
      </c>
      <c r="E175" s="5" t="s">
        <v>114</v>
      </c>
      <c r="F175" s="6">
        <v>1</v>
      </c>
      <c r="G175" s="7">
        <v>452.6</v>
      </c>
      <c r="H175" s="12">
        <f>G175*0.14</f>
        <v>63.364000000000011</v>
      </c>
      <c r="I175" s="13">
        <f>G175*0.22</f>
        <v>99.572000000000003</v>
      </c>
      <c r="J175" s="13">
        <f>G175+H175+I175</f>
        <v>615.53600000000006</v>
      </c>
      <c r="K175" s="13">
        <f>J175*1.1</f>
        <v>677.08960000000013</v>
      </c>
      <c r="L175" s="8"/>
      <c r="M175" s="5" t="s">
        <v>1178</v>
      </c>
      <c r="N175" s="8" t="s">
        <v>1474</v>
      </c>
      <c r="O175" s="9" t="s">
        <v>1479</v>
      </c>
      <c r="P175" s="11">
        <v>46241</v>
      </c>
    </row>
    <row r="176" spans="1:16" ht="66" customHeight="1" x14ac:dyDescent="0.2">
      <c r="A176" s="4" t="s">
        <v>18</v>
      </c>
      <c r="B176" s="5" t="s">
        <v>1511</v>
      </c>
      <c r="C176" s="5" t="s">
        <v>1518</v>
      </c>
      <c r="D176" s="5" t="s">
        <v>704</v>
      </c>
      <c r="E176" s="5" t="s">
        <v>114</v>
      </c>
      <c r="F176" s="6">
        <v>1</v>
      </c>
      <c r="G176" s="7">
        <v>107.12</v>
      </c>
      <c r="H176" s="12">
        <f>G176*0.14</f>
        <v>14.996800000000002</v>
      </c>
      <c r="I176" s="13">
        <f>G176*0.22</f>
        <v>23.566400000000002</v>
      </c>
      <c r="J176" s="13">
        <f>G176+H176+I176</f>
        <v>145.6832</v>
      </c>
      <c r="K176" s="13">
        <f>J176*1.1</f>
        <v>160.25152</v>
      </c>
      <c r="L176" s="8"/>
      <c r="M176" s="5" t="s">
        <v>823</v>
      </c>
      <c r="N176" s="8" t="s">
        <v>1349</v>
      </c>
      <c r="O176" s="9" t="s">
        <v>1131</v>
      </c>
      <c r="P176" s="11">
        <v>46238</v>
      </c>
    </row>
    <row r="177" spans="1:16" ht="66" customHeight="1" x14ac:dyDescent="0.2">
      <c r="A177" s="4" t="s">
        <v>18</v>
      </c>
      <c r="B177" s="5" t="s">
        <v>1511</v>
      </c>
      <c r="C177" s="5" t="s">
        <v>1516</v>
      </c>
      <c r="D177" s="5" t="s">
        <v>704</v>
      </c>
      <c r="E177" s="5" t="s">
        <v>114</v>
      </c>
      <c r="F177" s="6">
        <v>1</v>
      </c>
      <c r="G177" s="7">
        <v>142.82</v>
      </c>
      <c r="H177" s="12">
        <f>G177*0.14</f>
        <v>19.994800000000001</v>
      </c>
      <c r="I177" s="13">
        <f>G177*0.22</f>
        <v>31.420399999999997</v>
      </c>
      <c r="J177" s="13">
        <f>G177+H177+I177</f>
        <v>194.23519999999999</v>
      </c>
      <c r="K177" s="13">
        <f>J177*1.1</f>
        <v>213.65872000000002</v>
      </c>
      <c r="L177" s="8"/>
      <c r="M177" s="5" t="s">
        <v>1158</v>
      </c>
      <c r="N177" s="8" t="s">
        <v>1390</v>
      </c>
      <c r="O177" s="9" t="s">
        <v>1160</v>
      </c>
      <c r="P177" s="11">
        <v>46239</v>
      </c>
    </row>
    <row r="178" spans="1:16" ht="66" customHeight="1" x14ac:dyDescent="0.2">
      <c r="A178" s="4" t="s">
        <v>18</v>
      </c>
      <c r="B178" s="5" t="s">
        <v>1511</v>
      </c>
      <c r="C178" s="5" t="s">
        <v>1520</v>
      </c>
      <c r="D178" s="5" t="s">
        <v>704</v>
      </c>
      <c r="E178" s="5" t="s">
        <v>114</v>
      </c>
      <c r="F178" s="6">
        <v>1</v>
      </c>
      <c r="G178" s="7">
        <v>107.12</v>
      </c>
      <c r="H178" s="12">
        <f>G178*0.14</f>
        <v>14.996800000000002</v>
      </c>
      <c r="I178" s="13">
        <f>G178*0.22</f>
        <v>23.566400000000002</v>
      </c>
      <c r="J178" s="13">
        <f>G178+H178+I178</f>
        <v>145.6832</v>
      </c>
      <c r="K178" s="13">
        <f>J178*1.1</f>
        <v>160.25152</v>
      </c>
      <c r="L178" s="8"/>
      <c r="M178" s="5" t="s">
        <v>823</v>
      </c>
      <c r="N178" s="8" t="s">
        <v>1349</v>
      </c>
      <c r="O178" s="9" t="s">
        <v>1124</v>
      </c>
      <c r="P178" s="11">
        <v>46238</v>
      </c>
    </row>
    <row r="179" spans="1:16" ht="66" customHeight="1" x14ac:dyDescent="0.2">
      <c r="A179" s="4" t="s">
        <v>18</v>
      </c>
      <c r="B179" s="5" t="s">
        <v>1511</v>
      </c>
      <c r="C179" s="5" t="s">
        <v>1512</v>
      </c>
      <c r="D179" s="5" t="s">
        <v>704</v>
      </c>
      <c r="E179" s="5" t="s">
        <v>114</v>
      </c>
      <c r="F179" s="6">
        <v>1</v>
      </c>
      <c r="G179" s="7">
        <v>142.82</v>
      </c>
      <c r="H179" s="12">
        <f>G179*0.14</f>
        <v>19.994800000000001</v>
      </c>
      <c r="I179" s="13">
        <f>G179*0.22</f>
        <v>31.420399999999997</v>
      </c>
      <c r="J179" s="13">
        <f>G179+H179+I179</f>
        <v>194.23519999999999</v>
      </c>
      <c r="K179" s="13">
        <f>J179*1.1</f>
        <v>213.65872000000002</v>
      </c>
      <c r="L179" s="8"/>
      <c r="M179" s="5" t="s">
        <v>1158</v>
      </c>
      <c r="N179" s="8" t="s">
        <v>1390</v>
      </c>
      <c r="O179" s="9" t="s">
        <v>1159</v>
      </c>
      <c r="P179" s="11">
        <v>46239</v>
      </c>
    </row>
    <row r="180" spans="1:16" ht="66" customHeight="1" x14ac:dyDescent="0.2">
      <c r="A180" s="4" t="s">
        <v>89</v>
      </c>
      <c r="B180" s="5" t="s">
        <v>89</v>
      </c>
      <c r="C180" s="5" t="s">
        <v>601</v>
      </c>
      <c r="D180" s="5" t="s">
        <v>1241</v>
      </c>
      <c r="E180" s="5" t="s">
        <v>157</v>
      </c>
      <c r="F180" s="6">
        <v>100</v>
      </c>
      <c r="G180" s="7">
        <v>32.49</v>
      </c>
      <c r="H180" s="12">
        <f>G180*0.17</f>
        <v>5.5233000000000008</v>
      </c>
      <c r="I180" s="13">
        <f>G180*0.3</f>
        <v>9.7469999999999999</v>
      </c>
      <c r="J180" s="13">
        <f>G180+H180+I180</f>
        <v>47.760300000000001</v>
      </c>
      <c r="K180" s="13">
        <f>J180*1.1</f>
        <v>52.536330000000007</v>
      </c>
      <c r="L180" s="8"/>
      <c r="M180" s="5" t="s">
        <v>426</v>
      </c>
      <c r="N180" s="8" t="s">
        <v>1267</v>
      </c>
      <c r="O180" s="9" t="s">
        <v>564</v>
      </c>
      <c r="P180" s="11">
        <v>46246</v>
      </c>
    </row>
    <row r="181" spans="1:16" ht="66" customHeight="1" x14ac:dyDescent="0.2">
      <c r="A181" s="4" t="s">
        <v>89</v>
      </c>
      <c r="B181" s="5" t="s">
        <v>89</v>
      </c>
      <c r="C181" s="5" t="s">
        <v>1403</v>
      </c>
      <c r="D181" s="5" t="s">
        <v>1241</v>
      </c>
      <c r="E181" s="5" t="s">
        <v>157</v>
      </c>
      <c r="F181" s="6">
        <v>1000</v>
      </c>
      <c r="G181" s="7">
        <v>435.14</v>
      </c>
      <c r="H181" s="12">
        <f>G181*0.14</f>
        <v>60.919600000000003</v>
      </c>
      <c r="I181" s="13">
        <f>G181*0.22</f>
        <v>95.730800000000002</v>
      </c>
      <c r="J181" s="13">
        <f>G181+H181+I181</f>
        <v>591.79039999999998</v>
      </c>
      <c r="K181" s="13">
        <f>J181*1.1</f>
        <v>650.96944000000008</v>
      </c>
      <c r="L181" s="8"/>
      <c r="M181" s="5" t="s">
        <v>1466</v>
      </c>
      <c r="N181" s="8" t="s">
        <v>1467</v>
      </c>
      <c r="O181" s="9" t="s">
        <v>1471</v>
      </c>
      <c r="P181" s="11">
        <v>46241</v>
      </c>
    </row>
    <row r="182" spans="1:16" ht="66" customHeight="1" x14ac:dyDescent="0.2">
      <c r="A182" s="4" t="s">
        <v>85</v>
      </c>
      <c r="B182" s="5" t="s">
        <v>340</v>
      </c>
      <c r="C182" s="5" t="s">
        <v>473</v>
      </c>
      <c r="D182" s="5" t="s">
        <v>317</v>
      </c>
      <c r="E182" s="5" t="s">
        <v>142</v>
      </c>
      <c r="F182" s="6">
        <v>60</v>
      </c>
      <c r="G182" s="7">
        <v>318.95</v>
      </c>
      <c r="H182" s="12">
        <f>G182*0.14</f>
        <v>44.653000000000006</v>
      </c>
      <c r="I182" s="13">
        <f>G182*0.22</f>
        <v>70.168999999999997</v>
      </c>
      <c r="J182" s="13">
        <f>G182+H182+I182</f>
        <v>433.77199999999999</v>
      </c>
      <c r="K182" s="13">
        <f>J182*1.1</f>
        <v>477.14920000000001</v>
      </c>
      <c r="L182" s="8"/>
      <c r="M182" s="5" t="s">
        <v>870</v>
      </c>
      <c r="N182" s="8" t="s">
        <v>1433</v>
      </c>
      <c r="O182" s="9" t="s">
        <v>1015</v>
      </c>
      <c r="P182" s="11">
        <v>46240</v>
      </c>
    </row>
    <row r="183" spans="1:16" ht="66" customHeight="1" x14ac:dyDescent="0.2">
      <c r="A183" s="4" t="s">
        <v>85</v>
      </c>
      <c r="B183" s="5" t="s">
        <v>340</v>
      </c>
      <c r="C183" s="5" t="s">
        <v>473</v>
      </c>
      <c r="D183" s="5" t="s">
        <v>317</v>
      </c>
      <c r="E183" s="5" t="s">
        <v>142</v>
      </c>
      <c r="F183" s="6">
        <v>60</v>
      </c>
      <c r="G183" s="7">
        <v>318.95</v>
      </c>
      <c r="H183" s="12">
        <f>G183*0.14</f>
        <v>44.653000000000006</v>
      </c>
      <c r="I183" s="13">
        <f>G183*0.22</f>
        <v>70.168999999999997</v>
      </c>
      <c r="J183" s="13">
        <f>G183+H183+I183</f>
        <v>433.77199999999999</v>
      </c>
      <c r="K183" s="13">
        <f>J183*1.1</f>
        <v>477.14920000000001</v>
      </c>
      <c r="L183" s="8"/>
      <c r="M183" s="5" t="s">
        <v>870</v>
      </c>
      <c r="N183" s="8" t="s">
        <v>1433</v>
      </c>
      <c r="O183" s="9" t="s">
        <v>1029</v>
      </c>
      <c r="P183" s="11">
        <v>46240</v>
      </c>
    </row>
    <row r="184" spans="1:16" ht="66" customHeight="1" x14ac:dyDescent="0.2">
      <c r="A184" s="4" t="s">
        <v>85</v>
      </c>
      <c r="B184" s="5" t="s">
        <v>340</v>
      </c>
      <c r="C184" s="5" t="s">
        <v>762</v>
      </c>
      <c r="D184" s="5" t="s">
        <v>317</v>
      </c>
      <c r="E184" s="5" t="s">
        <v>142</v>
      </c>
      <c r="F184" s="6">
        <v>90</v>
      </c>
      <c r="G184" s="7">
        <v>478.32</v>
      </c>
      <c r="H184" s="12">
        <f>G184*0.14</f>
        <v>66.964800000000011</v>
      </c>
      <c r="I184" s="13">
        <f>G184*0.22</f>
        <v>105.2304</v>
      </c>
      <c r="J184" s="13">
        <f>G184+H184+I184</f>
        <v>650.51520000000005</v>
      </c>
      <c r="K184" s="13">
        <f>J184*1.1</f>
        <v>715.56672000000015</v>
      </c>
      <c r="L184" s="8"/>
      <c r="M184" s="5" t="s">
        <v>1489</v>
      </c>
      <c r="N184" s="8" t="s">
        <v>1490</v>
      </c>
      <c r="O184" s="9" t="s">
        <v>1491</v>
      </c>
      <c r="P184" s="11">
        <v>46241</v>
      </c>
    </row>
    <row r="185" spans="1:16" ht="66" customHeight="1" x14ac:dyDescent="0.2">
      <c r="A185" s="4" t="s">
        <v>85</v>
      </c>
      <c r="B185" s="5" t="s">
        <v>340</v>
      </c>
      <c r="C185" s="5" t="s">
        <v>762</v>
      </c>
      <c r="D185" s="5" t="s">
        <v>317</v>
      </c>
      <c r="E185" s="5" t="s">
        <v>142</v>
      </c>
      <c r="F185" s="6">
        <v>90</v>
      </c>
      <c r="G185" s="7">
        <v>478.32</v>
      </c>
      <c r="H185" s="12">
        <f>G185*0.14</f>
        <v>66.964800000000011</v>
      </c>
      <c r="I185" s="13">
        <f>G185*0.22</f>
        <v>105.2304</v>
      </c>
      <c r="J185" s="13">
        <f>G185+H185+I185</f>
        <v>650.51520000000005</v>
      </c>
      <c r="K185" s="13">
        <f>J185*1.1</f>
        <v>715.56672000000015</v>
      </c>
      <c r="L185" s="8"/>
      <c r="M185" s="5" t="s">
        <v>1489</v>
      </c>
      <c r="N185" s="8" t="s">
        <v>1490</v>
      </c>
      <c r="O185" s="9" t="s">
        <v>1492</v>
      </c>
      <c r="P185" s="11">
        <v>46241</v>
      </c>
    </row>
    <row r="186" spans="1:16" ht="66" customHeight="1" x14ac:dyDescent="0.2">
      <c r="A186" s="4" t="s">
        <v>85</v>
      </c>
      <c r="B186" s="5" t="s">
        <v>340</v>
      </c>
      <c r="C186" s="5" t="s">
        <v>761</v>
      </c>
      <c r="D186" s="5" t="s">
        <v>317</v>
      </c>
      <c r="E186" s="5" t="s">
        <v>142</v>
      </c>
      <c r="F186" s="6">
        <v>60</v>
      </c>
      <c r="G186" s="7">
        <v>318.95</v>
      </c>
      <c r="H186" s="12">
        <f>G186*0.14</f>
        <v>44.653000000000006</v>
      </c>
      <c r="I186" s="13">
        <f>G186*0.22</f>
        <v>70.168999999999997</v>
      </c>
      <c r="J186" s="13">
        <f>G186+H186+I186</f>
        <v>433.77199999999999</v>
      </c>
      <c r="K186" s="13">
        <f>J186*1.1</f>
        <v>477.14920000000001</v>
      </c>
      <c r="L186" s="8"/>
      <c r="M186" s="5" t="s">
        <v>870</v>
      </c>
      <c r="N186" s="8" t="s">
        <v>1433</v>
      </c>
      <c r="O186" s="9" t="s">
        <v>1016</v>
      </c>
      <c r="P186" s="11">
        <v>46240</v>
      </c>
    </row>
    <row r="187" spans="1:16" ht="66" customHeight="1" x14ac:dyDescent="0.2">
      <c r="A187" s="4" t="s">
        <v>85</v>
      </c>
      <c r="B187" s="5" t="s">
        <v>340</v>
      </c>
      <c r="C187" s="5" t="s">
        <v>761</v>
      </c>
      <c r="D187" s="5" t="s">
        <v>317</v>
      </c>
      <c r="E187" s="5" t="s">
        <v>142</v>
      </c>
      <c r="F187" s="6">
        <v>60</v>
      </c>
      <c r="G187" s="7">
        <v>318.95</v>
      </c>
      <c r="H187" s="12">
        <f>G187*0.14</f>
        <v>44.653000000000006</v>
      </c>
      <c r="I187" s="13">
        <f>G187*0.22</f>
        <v>70.168999999999997</v>
      </c>
      <c r="J187" s="13">
        <f>G187+H187+I187</f>
        <v>433.77199999999999</v>
      </c>
      <c r="K187" s="13">
        <f>J187*1.1</f>
        <v>477.14920000000001</v>
      </c>
      <c r="L187" s="8"/>
      <c r="M187" s="5" t="s">
        <v>870</v>
      </c>
      <c r="N187" s="8" t="s">
        <v>1433</v>
      </c>
      <c r="O187" s="9" t="s">
        <v>1017</v>
      </c>
      <c r="P187" s="11">
        <v>46240</v>
      </c>
    </row>
    <row r="188" spans="1:16" ht="66" customHeight="1" x14ac:dyDescent="0.2">
      <c r="A188" s="4" t="s">
        <v>85</v>
      </c>
      <c r="B188" s="5" t="s">
        <v>340</v>
      </c>
      <c r="C188" s="5" t="s">
        <v>760</v>
      </c>
      <c r="D188" s="5" t="s">
        <v>317</v>
      </c>
      <c r="E188" s="5" t="s">
        <v>142</v>
      </c>
      <c r="F188" s="6">
        <v>90</v>
      </c>
      <c r="G188" s="7">
        <v>478.32</v>
      </c>
      <c r="H188" s="12">
        <f>G188*0.14</f>
        <v>66.964800000000011</v>
      </c>
      <c r="I188" s="13">
        <f>G188*0.22</f>
        <v>105.2304</v>
      </c>
      <c r="J188" s="13">
        <f>G188+H188+I188</f>
        <v>650.51520000000005</v>
      </c>
      <c r="K188" s="13">
        <f>J188*1.1</f>
        <v>715.56672000000015</v>
      </c>
      <c r="L188" s="8"/>
      <c r="M188" s="5" t="s">
        <v>1489</v>
      </c>
      <c r="N188" s="8" t="s">
        <v>1490</v>
      </c>
      <c r="O188" s="9" t="s">
        <v>1494</v>
      </c>
      <c r="P188" s="11">
        <v>46241</v>
      </c>
    </row>
    <row r="189" spans="1:16" ht="66" customHeight="1" x14ac:dyDescent="0.2">
      <c r="A189" s="4" t="s">
        <v>85</v>
      </c>
      <c r="B189" s="5" t="s">
        <v>340</v>
      </c>
      <c r="C189" s="5" t="s">
        <v>760</v>
      </c>
      <c r="D189" s="5" t="s">
        <v>317</v>
      </c>
      <c r="E189" s="5" t="s">
        <v>142</v>
      </c>
      <c r="F189" s="6">
        <v>90</v>
      </c>
      <c r="G189" s="7">
        <v>478.32</v>
      </c>
      <c r="H189" s="12">
        <f>G189*0.14</f>
        <v>66.964800000000011</v>
      </c>
      <c r="I189" s="13">
        <f>G189*0.22</f>
        <v>105.2304</v>
      </c>
      <c r="J189" s="13">
        <f>G189+H189+I189</f>
        <v>650.51520000000005</v>
      </c>
      <c r="K189" s="13">
        <f>J189*1.1</f>
        <v>715.56672000000015</v>
      </c>
      <c r="L189" s="8"/>
      <c r="M189" s="5" t="s">
        <v>1489</v>
      </c>
      <c r="N189" s="8" t="s">
        <v>1490</v>
      </c>
      <c r="O189" s="9" t="s">
        <v>1495</v>
      </c>
      <c r="P189" s="11">
        <v>46241</v>
      </c>
    </row>
    <row r="190" spans="1:16" ht="66" customHeight="1" x14ac:dyDescent="0.2">
      <c r="A190" s="4" t="s">
        <v>85</v>
      </c>
      <c r="B190" s="5" t="s">
        <v>947</v>
      </c>
      <c r="C190" s="5" t="s">
        <v>948</v>
      </c>
      <c r="D190" s="5" t="s">
        <v>381</v>
      </c>
      <c r="E190" s="5" t="s">
        <v>142</v>
      </c>
      <c r="F190" s="6">
        <v>30</v>
      </c>
      <c r="G190" s="7">
        <v>92.65</v>
      </c>
      <c r="H190" s="12">
        <f>G190*0.17</f>
        <v>15.750500000000002</v>
      </c>
      <c r="I190" s="13">
        <f>G190*0.3</f>
        <v>27.795000000000002</v>
      </c>
      <c r="J190" s="13">
        <f>G190+H190+I190</f>
        <v>136.19550000000001</v>
      </c>
      <c r="K190" s="13">
        <f>J190*1.1</f>
        <v>149.81505000000001</v>
      </c>
      <c r="L190" s="8"/>
      <c r="M190" s="5" t="s">
        <v>1341</v>
      </c>
      <c r="N190" s="8" t="s">
        <v>1342</v>
      </c>
      <c r="O190" s="9" t="s">
        <v>1347</v>
      </c>
      <c r="P190" s="11">
        <v>46238</v>
      </c>
    </row>
    <row r="191" spans="1:16" ht="66" customHeight="1" x14ac:dyDescent="0.2">
      <c r="A191" s="4" t="s">
        <v>101</v>
      </c>
      <c r="B191" s="5" t="s">
        <v>634</v>
      </c>
      <c r="C191" s="5" t="s">
        <v>1397</v>
      </c>
      <c r="D191" s="5" t="s">
        <v>1398</v>
      </c>
      <c r="E191" s="5" t="s">
        <v>405</v>
      </c>
      <c r="F191" s="6">
        <v>5</v>
      </c>
      <c r="G191" s="7">
        <v>1632.65</v>
      </c>
      <c r="H191" s="12">
        <f>G191*0.1</f>
        <v>163.26500000000001</v>
      </c>
      <c r="I191" s="13">
        <f>G191*0.15</f>
        <v>244.89750000000001</v>
      </c>
      <c r="J191" s="13">
        <f>G191+H191+I191</f>
        <v>2040.8125000000002</v>
      </c>
      <c r="K191" s="13">
        <f>J191*1.1</f>
        <v>2244.8937500000006</v>
      </c>
      <c r="L191" s="8"/>
      <c r="M191" s="5" t="s">
        <v>1069</v>
      </c>
      <c r="N191" s="8" t="s">
        <v>1580</v>
      </c>
      <c r="O191" s="9" t="s">
        <v>1581</v>
      </c>
      <c r="P191" s="11">
        <v>46244</v>
      </c>
    </row>
    <row r="192" spans="1:16" ht="66" customHeight="1" x14ac:dyDescent="0.2">
      <c r="A192" s="4" t="s">
        <v>73</v>
      </c>
      <c r="B192" s="5" t="s">
        <v>750</v>
      </c>
      <c r="C192" s="5" t="s">
        <v>1662</v>
      </c>
      <c r="D192" s="5" t="s">
        <v>302</v>
      </c>
      <c r="E192" s="5" t="s">
        <v>129</v>
      </c>
      <c r="F192" s="6">
        <v>1</v>
      </c>
      <c r="G192" s="7">
        <v>262.91000000000003</v>
      </c>
      <c r="H192" s="12">
        <f>G192*0.14</f>
        <v>36.807400000000008</v>
      </c>
      <c r="I192" s="13">
        <f>G192*0.22</f>
        <v>57.840200000000003</v>
      </c>
      <c r="J192" s="13">
        <f>G192+H192+I192</f>
        <v>357.55760000000004</v>
      </c>
      <c r="K192" s="13">
        <f>J192*1.1</f>
        <v>393.31336000000005</v>
      </c>
      <c r="L192" s="8"/>
      <c r="M192" s="5" t="s">
        <v>96</v>
      </c>
      <c r="N192" s="8" t="s">
        <v>1427</v>
      </c>
      <c r="O192" s="9" t="s">
        <v>392</v>
      </c>
      <c r="P192" s="11">
        <v>46240</v>
      </c>
    </row>
    <row r="193" spans="1:16" ht="66" customHeight="1" x14ac:dyDescent="0.2">
      <c r="A193" s="4" t="s">
        <v>19</v>
      </c>
      <c r="B193" s="5" t="s">
        <v>20</v>
      </c>
      <c r="C193" s="5" t="s">
        <v>939</v>
      </c>
      <c r="D193" s="5" t="s">
        <v>557</v>
      </c>
      <c r="E193" s="5" t="s">
        <v>252</v>
      </c>
      <c r="F193" s="6">
        <v>1</v>
      </c>
      <c r="G193" s="7">
        <v>142.03</v>
      </c>
      <c r="H193" s="12">
        <f>G193*0.14</f>
        <v>19.884200000000003</v>
      </c>
      <c r="I193" s="13">
        <f>G193*0.22</f>
        <v>31.246600000000001</v>
      </c>
      <c r="J193" s="13">
        <f>G193+H193+I193</f>
        <v>193.16079999999999</v>
      </c>
      <c r="K193" s="13">
        <f>J193*1.1</f>
        <v>212.47688000000002</v>
      </c>
      <c r="L193" s="8"/>
      <c r="M193" s="5" t="s">
        <v>364</v>
      </c>
      <c r="N193" s="8" t="s">
        <v>1390</v>
      </c>
      <c r="O193" s="9" t="s">
        <v>1067</v>
      </c>
      <c r="P193" s="11">
        <v>46239</v>
      </c>
    </row>
    <row r="194" spans="1:16" ht="66" customHeight="1" x14ac:dyDescent="0.2">
      <c r="A194" s="4" t="s">
        <v>106</v>
      </c>
      <c r="B194" s="5" t="s">
        <v>1134</v>
      </c>
      <c r="C194" s="5" t="s">
        <v>190</v>
      </c>
      <c r="D194" s="5" t="s">
        <v>313</v>
      </c>
      <c r="E194" s="5" t="s">
        <v>398</v>
      </c>
      <c r="F194" s="6">
        <v>10</v>
      </c>
      <c r="G194" s="7">
        <v>7650.03</v>
      </c>
      <c r="H194" s="12">
        <f>G194*0.1</f>
        <v>765.00300000000004</v>
      </c>
      <c r="I194" s="13">
        <f>G194*0.15</f>
        <v>1147.5045</v>
      </c>
      <c r="J194" s="13">
        <f>G194+H194+I194</f>
        <v>9562.5374999999985</v>
      </c>
      <c r="K194" s="13">
        <f>J194*1.1</f>
        <v>10518.791249999998</v>
      </c>
      <c r="L194" s="8"/>
      <c r="M194" s="5" t="s">
        <v>809</v>
      </c>
      <c r="N194" s="8" t="s">
        <v>1638</v>
      </c>
      <c r="O194" s="9" t="s">
        <v>1640</v>
      </c>
      <c r="P194" s="11">
        <v>46246</v>
      </c>
    </row>
    <row r="195" spans="1:16" ht="66" customHeight="1" x14ac:dyDescent="0.2">
      <c r="A195" s="4" t="s">
        <v>181</v>
      </c>
      <c r="B195" s="5" t="s">
        <v>182</v>
      </c>
      <c r="C195" s="5" t="s">
        <v>50</v>
      </c>
      <c r="D195" s="5" t="s">
        <v>273</v>
      </c>
      <c r="E195" s="5" t="s">
        <v>183</v>
      </c>
      <c r="F195" s="6">
        <v>10</v>
      </c>
      <c r="G195" s="7">
        <v>296.19</v>
      </c>
      <c r="H195" s="12">
        <f>G195*0.14</f>
        <v>41.466600000000007</v>
      </c>
      <c r="I195" s="13">
        <f>G195*0.22</f>
        <v>65.161799999999999</v>
      </c>
      <c r="J195" s="13">
        <f>G195+H195+I195</f>
        <v>402.8184</v>
      </c>
      <c r="K195" s="13">
        <f>J195*1.1</f>
        <v>443.10024000000004</v>
      </c>
      <c r="L195" s="8"/>
      <c r="M195" s="5" t="s">
        <v>870</v>
      </c>
      <c r="N195" s="8" t="s">
        <v>1433</v>
      </c>
      <c r="O195" s="9" t="s">
        <v>871</v>
      </c>
      <c r="P195" s="11">
        <v>46240</v>
      </c>
    </row>
    <row r="196" spans="1:16" ht="66" customHeight="1" x14ac:dyDescent="0.2">
      <c r="A196" s="4" t="s">
        <v>181</v>
      </c>
      <c r="B196" s="5" t="s">
        <v>182</v>
      </c>
      <c r="C196" s="5" t="s">
        <v>50</v>
      </c>
      <c r="D196" s="5" t="s">
        <v>305</v>
      </c>
      <c r="E196" s="5" t="s">
        <v>183</v>
      </c>
      <c r="F196" s="6">
        <v>10</v>
      </c>
      <c r="G196" s="7">
        <v>296.19</v>
      </c>
      <c r="H196" s="12">
        <f>G196*0.14</f>
        <v>41.466600000000007</v>
      </c>
      <c r="I196" s="13">
        <f>G196*0.22</f>
        <v>65.161799999999999</v>
      </c>
      <c r="J196" s="13">
        <f>G196+H196+I196</f>
        <v>402.8184</v>
      </c>
      <c r="K196" s="13">
        <f>J196*1.1</f>
        <v>443.10024000000004</v>
      </c>
      <c r="L196" s="8"/>
      <c r="M196" s="5" t="s">
        <v>870</v>
      </c>
      <c r="N196" s="8" t="s">
        <v>1433</v>
      </c>
      <c r="O196" s="9" t="s">
        <v>873</v>
      </c>
      <c r="P196" s="11">
        <v>46240</v>
      </c>
    </row>
    <row r="197" spans="1:16" ht="66" customHeight="1" x14ac:dyDescent="0.2">
      <c r="A197" s="4" t="s">
        <v>181</v>
      </c>
      <c r="B197" s="5" t="s">
        <v>324</v>
      </c>
      <c r="C197" s="5" t="s">
        <v>327</v>
      </c>
      <c r="D197" s="5" t="s">
        <v>305</v>
      </c>
      <c r="E197" s="5" t="s">
        <v>183</v>
      </c>
      <c r="F197" s="6">
        <v>50</v>
      </c>
      <c r="G197" s="7">
        <v>1460.99</v>
      </c>
      <c r="H197" s="12">
        <f>G197*0.1</f>
        <v>146.09900000000002</v>
      </c>
      <c r="I197" s="13">
        <f>G197*0.15</f>
        <v>219.14849999999998</v>
      </c>
      <c r="J197" s="13">
        <f>G197+H197+I197</f>
        <v>1826.2375</v>
      </c>
      <c r="K197" s="13">
        <f>J197*1.1</f>
        <v>2008.8612500000002</v>
      </c>
      <c r="L197" s="8"/>
      <c r="M197" s="5" t="s">
        <v>1560</v>
      </c>
      <c r="N197" s="8" t="s">
        <v>1561</v>
      </c>
      <c r="O197" s="9" t="s">
        <v>1562</v>
      </c>
      <c r="P197" s="11">
        <v>46244</v>
      </c>
    </row>
    <row r="198" spans="1:16" ht="66" customHeight="1" x14ac:dyDescent="0.2">
      <c r="A198" s="4" t="s">
        <v>181</v>
      </c>
      <c r="B198" s="5" t="s">
        <v>324</v>
      </c>
      <c r="C198" s="5" t="s">
        <v>327</v>
      </c>
      <c r="D198" s="5" t="s">
        <v>305</v>
      </c>
      <c r="E198" s="5" t="s">
        <v>183</v>
      </c>
      <c r="F198" s="6">
        <v>50</v>
      </c>
      <c r="G198" s="7">
        <v>1460.99</v>
      </c>
      <c r="H198" s="12">
        <f>G198*0.1</f>
        <v>146.09900000000002</v>
      </c>
      <c r="I198" s="13">
        <f>G198*0.15</f>
        <v>219.14849999999998</v>
      </c>
      <c r="J198" s="13">
        <f>G198+H198+I198</f>
        <v>1826.2375</v>
      </c>
      <c r="K198" s="13">
        <f>J198*1.1</f>
        <v>2008.8612500000002</v>
      </c>
      <c r="L198" s="8"/>
      <c r="M198" s="5" t="s">
        <v>1560</v>
      </c>
      <c r="N198" s="8" t="s">
        <v>1561</v>
      </c>
      <c r="O198" s="9" t="s">
        <v>1565</v>
      </c>
      <c r="P198" s="11">
        <v>46244</v>
      </c>
    </row>
    <row r="199" spans="1:16" ht="66" customHeight="1" x14ac:dyDescent="0.2">
      <c r="A199" s="4" t="s">
        <v>181</v>
      </c>
      <c r="B199" s="5" t="s">
        <v>324</v>
      </c>
      <c r="C199" s="5" t="s">
        <v>50</v>
      </c>
      <c r="D199" s="5" t="s">
        <v>305</v>
      </c>
      <c r="E199" s="5" t="s">
        <v>183</v>
      </c>
      <c r="F199" s="6">
        <v>10</v>
      </c>
      <c r="G199" s="7">
        <v>296.19</v>
      </c>
      <c r="H199" s="12">
        <f>G199*0.14</f>
        <v>41.466600000000007</v>
      </c>
      <c r="I199" s="13">
        <f>G199*0.22</f>
        <v>65.161799999999999</v>
      </c>
      <c r="J199" s="13">
        <f>G199+H199+I199</f>
        <v>402.8184</v>
      </c>
      <c r="K199" s="13">
        <f>J199*1.1</f>
        <v>443.10024000000004</v>
      </c>
      <c r="L199" s="8"/>
      <c r="M199" s="5" t="s">
        <v>870</v>
      </c>
      <c r="N199" s="8" t="s">
        <v>1433</v>
      </c>
      <c r="O199" s="9" t="s">
        <v>874</v>
      </c>
      <c r="P199" s="11">
        <v>46240</v>
      </c>
    </row>
    <row r="200" spans="1:16" ht="66" customHeight="1" x14ac:dyDescent="0.2">
      <c r="A200" s="4" t="s">
        <v>181</v>
      </c>
      <c r="B200" s="5" t="s">
        <v>324</v>
      </c>
      <c r="C200" s="5" t="s">
        <v>325</v>
      </c>
      <c r="D200" s="5" t="s">
        <v>273</v>
      </c>
      <c r="E200" s="5" t="s">
        <v>183</v>
      </c>
      <c r="F200" s="6">
        <v>50</v>
      </c>
      <c r="G200" s="7">
        <v>1460.99</v>
      </c>
      <c r="H200" s="12">
        <f>G200*0.1</f>
        <v>146.09900000000002</v>
      </c>
      <c r="I200" s="13">
        <f>G200*0.15</f>
        <v>219.14849999999998</v>
      </c>
      <c r="J200" s="13">
        <f>G200+H200+I200</f>
        <v>1826.2375</v>
      </c>
      <c r="K200" s="13">
        <f>J200*1.1</f>
        <v>2008.8612500000002</v>
      </c>
      <c r="L200" s="8"/>
      <c r="M200" s="5" t="s">
        <v>1558</v>
      </c>
      <c r="N200" s="8" t="s">
        <v>1559</v>
      </c>
      <c r="O200" s="9" t="s">
        <v>388</v>
      </c>
      <c r="P200" s="11">
        <v>46244</v>
      </c>
    </row>
    <row r="201" spans="1:16" ht="66" customHeight="1" x14ac:dyDescent="0.2">
      <c r="A201" s="4" t="s">
        <v>181</v>
      </c>
      <c r="B201" s="5" t="s">
        <v>324</v>
      </c>
      <c r="C201" s="5" t="s">
        <v>1671</v>
      </c>
      <c r="D201" s="5" t="s">
        <v>273</v>
      </c>
      <c r="E201" s="5" t="s">
        <v>183</v>
      </c>
      <c r="F201" s="6">
        <v>50</v>
      </c>
      <c r="G201" s="7">
        <v>1460.99</v>
      </c>
      <c r="H201" s="12">
        <f>G201*0.1</f>
        <v>146.09900000000002</v>
      </c>
      <c r="I201" s="13">
        <f>G201*0.15</f>
        <v>219.14849999999998</v>
      </c>
      <c r="J201" s="13">
        <f>G201+H201+I201</f>
        <v>1826.2375</v>
      </c>
      <c r="K201" s="13">
        <f>J201*1.1</f>
        <v>2008.8612500000002</v>
      </c>
      <c r="L201" s="8"/>
      <c r="M201" s="5" t="s">
        <v>1560</v>
      </c>
      <c r="N201" s="8" t="s">
        <v>1561</v>
      </c>
      <c r="O201" s="9" t="s">
        <v>1564</v>
      </c>
      <c r="P201" s="11">
        <v>46244</v>
      </c>
    </row>
    <row r="202" spans="1:16" ht="66" customHeight="1" x14ac:dyDescent="0.2">
      <c r="A202" s="4" t="s">
        <v>247</v>
      </c>
      <c r="B202" s="5" t="s">
        <v>21</v>
      </c>
      <c r="C202" s="5" t="s">
        <v>483</v>
      </c>
      <c r="D202" s="5" t="s">
        <v>300</v>
      </c>
      <c r="E202" s="5" t="s">
        <v>232</v>
      </c>
      <c r="F202" s="6">
        <v>20</v>
      </c>
      <c r="G202" s="7">
        <v>45.31</v>
      </c>
      <c r="H202" s="12">
        <f>G202*0.17</f>
        <v>7.702700000000001</v>
      </c>
      <c r="I202" s="13">
        <f>G202*0.3</f>
        <v>13.593</v>
      </c>
      <c r="J202" s="13">
        <f>G202+H202+I202</f>
        <v>66.605699999999999</v>
      </c>
      <c r="K202" s="13">
        <f>J202*1.1</f>
        <v>73.266270000000006</v>
      </c>
      <c r="L202" s="8"/>
      <c r="M202" s="5" t="s">
        <v>1093</v>
      </c>
      <c r="N202" s="8" t="s">
        <v>1269</v>
      </c>
      <c r="O202" s="9" t="s">
        <v>1272</v>
      </c>
      <c r="P202" s="11">
        <v>46237</v>
      </c>
    </row>
    <row r="203" spans="1:16" ht="66" customHeight="1" x14ac:dyDescent="0.2">
      <c r="A203" s="4" t="s">
        <v>247</v>
      </c>
      <c r="B203" s="5" t="s">
        <v>21</v>
      </c>
      <c r="C203" s="5" t="s">
        <v>483</v>
      </c>
      <c r="D203" s="5" t="s">
        <v>300</v>
      </c>
      <c r="E203" s="5" t="s">
        <v>232</v>
      </c>
      <c r="F203" s="6">
        <v>20</v>
      </c>
      <c r="G203" s="7">
        <v>45.31</v>
      </c>
      <c r="H203" s="12">
        <f>G203*0.17</f>
        <v>7.702700000000001</v>
      </c>
      <c r="I203" s="13">
        <f>G203*0.3</f>
        <v>13.593</v>
      </c>
      <c r="J203" s="13">
        <f>G203+H203+I203</f>
        <v>66.605699999999999</v>
      </c>
      <c r="K203" s="13">
        <f>J203*1.1</f>
        <v>73.266270000000006</v>
      </c>
      <c r="L203" s="8"/>
      <c r="M203" s="5" t="s">
        <v>1135</v>
      </c>
      <c r="N203" s="8" t="s">
        <v>1273</v>
      </c>
      <c r="O203" s="9" t="s">
        <v>1274</v>
      </c>
      <c r="P203" s="11">
        <v>46237</v>
      </c>
    </row>
    <row r="204" spans="1:16" ht="66" customHeight="1" x14ac:dyDescent="0.2">
      <c r="A204" s="4" t="s">
        <v>72</v>
      </c>
      <c r="B204" s="5" t="s">
        <v>72</v>
      </c>
      <c r="C204" s="5" t="s">
        <v>219</v>
      </c>
      <c r="D204" s="5" t="s">
        <v>257</v>
      </c>
      <c r="E204" s="5" t="s">
        <v>137</v>
      </c>
      <c r="F204" s="6">
        <v>10</v>
      </c>
      <c r="G204" s="7">
        <v>118.11</v>
      </c>
      <c r="H204" s="12">
        <f>G204*0.14</f>
        <v>16.535400000000003</v>
      </c>
      <c r="I204" s="13">
        <f>G204*0.22</f>
        <v>25.984200000000001</v>
      </c>
      <c r="J204" s="13">
        <f>G204+H204+I204</f>
        <v>160.62959999999998</v>
      </c>
      <c r="K204" s="13">
        <f>J204*1.1</f>
        <v>176.69255999999999</v>
      </c>
      <c r="L204" s="8"/>
      <c r="M204" s="5" t="s">
        <v>816</v>
      </c>
      <c r="N204" s="8" t="s">
        <v>1368</v>
      </c>
      <c r="O204" s="9" t="s">
        <v>820</v>
      </c>
      <c r="P204" s="11">
        <v>46238</v>
      </c>
    </row>
    <row r="205" spans="1:16" ht="66" customHeight="1" x14ac:dyDescent="0.2">
      <c r="A205" s="4" t="s">
        <v>72</v>
      </c>
      <c r="B205" s="5" t="s">
        <v>72</v>
      </c>
      <c r="C205" s="5" t="s">
        <v>219</v>
      </c>
      <c r="D205" s="5" t="s">
        <v>257</v>
      </c>
      <c r="E205" s="5" t="s">
        <v>137</v>
      </c>
      <c r="F205" s="6">
        <v>10</v>
      </c>
      <c r="G205" s="7">
        <v>118.11</v>
      </c>
      <c r="H205" s="12">
        <f>G205*0.14</f>
        <v>16.535400000000003</v>
      </c>
      <c r="I205" s="13">
        <f>G205*0.22</f>
        <v>25.984200000000001</v>
      </c>
      <c r="J205" s="13">
        <f>G205+H205+I205</f>
        <v>160.62959999999998</v>
      </c>
      <c r="K205" s="13">
        <f>J205*1.1</f>
        <v>176.69255999999999</v>
      </c>
      <c r="L205" s="8"/>
      <c r="M205" s="5" t="s">
        <v>816</v>
      </c>
      <c r="N205" s="8" t="s">
        <v>1368</v>
      </c>
      <c r="O205" s="9" t="s">
        <v>883</v>
      </c>
      <c r="P205" s="11">
        <v>46238</v>
      </c>
    </row>
    <row r="206" spans="1:16" ht="66" customHeight="1" x14ac:dyDescent="0.2">
      <c r="A206" s="4" t="s">
        <v>72</v>
      </c>
      <c r="B206" s="5" t="s">
        <v>72</v>
      </c>
      <c r="C206" s="5" t="s">
        <v>1582</v>
      </c>
      <c r="D206" s="5" t="s">
        <v>318</v>
      </c>
      <c r="E206" s="5" t="s">
        <v>137</v>
      </c>
      <c r="F206" s="6">
        <v>10</v>
      </c>
      <c r="G206" s="7">
        <v>119.82</v>
      </c>
      <c r="H206" s="12">
        <f>G206*0.14</f>
        <v>16.774799999999999</v>
      </c>
      <c r="I206" s="13">
        <f>G206*0.22</f>
        <v>26.360399999999998</v>
      </c>
      <c r="J206" s="13">
        <f>G206+H206+I206</f>
        <v>162.95519999999999</v>
      </c>
      <c r="K206" s="13">
        <f>J206*1.1</f>
        <v>179.25072</v>
      </c>
      <c r="L206" s="8"/>
      <c r="M206" s="5" t="s">
        <v>816</v>
      </c>
      <c r="N206" s="8" t="s">
        <v>1368</v>
      </c>
      <c r="O206" s="9" t="s">
        <v>817</v>
      </c>
      <c r="P206" s="11">
        <v>46238</v>
      </c>
    </row>
    <row r="207" spans="1:16" ht="66" customHeight="1" x14ac:dyDescent="0.2">
      <c r="A207" s="4" t="s">
        <v>72</v>
      </c>
      <c r="B207" s="5" t="s">
        <v>72</v>
      </c>
      <c r="C207" s="5" t="s">
        <v>1579</v>
      </c>
      <c r="D207" s="5" t="s">
        <v>318</v>
      </c>
      <c r="E207" s="5" t="s">
        <v>137</v>
      </c>
      <c r="F207" s="6">
        <v>5</v>
      </c>
      <c r="G207" s="7">
        <v>27.71</v>
      </c>
      <c r="H207" s="12">
        <f>G207*0.17</f>
        <v>4.7107000000000001</v>
      </c>
      <c r="I207" s="13">
        <f>G207*0.3</f>
        <v>8.3130000000000006</v>
      </c>
      <c r="J207" s="13">
        <f>G207+H207+I207</f>
        <v>40.733700000000006</v>
      </c>
      <c r="K207" s="13">
        <f>J207*1.1</f>
        <v>44.80707000000001</v>
      </c>
      <c r="L207" s="8"/>
      <c r="M207" s="5" t="s">
        <v>942</v>
      </c>
      <c r="N207" s="8" t="s">
        <v>1267</v>
      </c>
      <c r="O207" s="9" t="s">
        <v>943</v>
      </c>
      <c r="P207" s="11">
        <v>46246</v>
      </c>
    </row>
    <row r="208" spans="1:16" ht="66" customHeight="1" x14ac:dyDescent="0.2">
      <c r="A208" s="4" t="s">
        <v>72</v>
      </c>
      <c r="B208" s="5" t="s">
        <v>72</v>
      </c>
      <c r="C208" s="5" t="s">
        <v>406</v>
      </c>
      <c r="D208" s="5" t="s">
        <v>318</v>
      </c>
      <c r="E208" s="5" t="s">
        <v>137</v>
      </c>
      <c r="F208" s="6">
        <v>10</v>
      </c>
      <c r="G208" s="7">
        <v>119.82</v>
      </c>
      <c r="H208" s="12">
        <f>G208*0.14</f>
        <v>16.774799999999999</v>
      </c>
      <c r="I208" s="13">
        <f>G208*0.22</f>
        <v>26.360399999999998</v>
      </c>
      <c r="J208" s="13">
        <f>G208+H208+I208</f>
        <v>162.95519999999999</v>
      </c>
      <c r="K208" s="13">
        <f>J208*1.1</f>
        <v>179.25072</v>
      </c>
      <c r="L208" s="8"/>
      <c r="M208" s="5" t="s">
        <v>816</v>
      </c>
      <c r="N208" s="8" t="s">
        <v>1368</v>
      </c>
      <c r="O208" s="9" t="s">
        <v>885</v>
      </c>
      <c r="P208" s="11">
        <v>46238</v>
      </c>
    </row>
    <row r="209" spans="1:16" ht="66" customHeight="1" x14ac:dyDescent="0.2">
      <c r="A209" s="4" t="s">
        <v>22</v>
      </c>
      <c r="B209" s="5" t="s">
        <v>22</v>
      </c>
      <c r="C209" s="5" t="s">
        <v>1563</v>
      </c>
      <c r="D209" s="5" t="s">
        <v>318</v>
      </c>
      <c r="E209" s="5" t="s">
        <v>186</v>
      </c>
      <c r="F209" s="6">
        <v>10</v>
      </c>
      <c r="G209" s="7">
        <v>141.38</v>
      </c>
      <c r="H209" s="12">
        <f>G209*0.14</f>
        <v>19.793200000000002</v>
      </c>
      <c r="I209" s="13">
        <f>G209*0.22</f>
        <v>31.1036</v>
      </c>
      <c r="J209" s="13">
        <f>G209+H209+I209</f>
        <v>192.27680000000001</v>
      </c>
      <c r="K209" s="13">
        <f>J209*1.1</f>
        <v>211.50448000000003</v>
      </c>
      <c r="L209" s="8"/>
      <c r="M209" s="5" t="s">
        <v>364</v>
      </c>
      <c r="N209" s="8" t="s">
        <v>1390</v>
      </c>
      <c r="O209" s="9" t="s">
        <v>1116</v>
      </c>
      <c r="P209" s="11">
        <v>46239</v>
      </c>
    </row>
    <row r="210" spans="1:16" ht="66" customHeight="1" x14ac:dyDescent="0.2">
      <c r="A210" s="4" t="s">
        <v>22</v>
      </c>
      <c r="B210" s="5" t="s">
        <v>22</v>
      </c>
      <c r="C210" s="5" t="s">
        <v>593</v>
      </c>
      <c r="D210" s="5" t="s">
        <v>318</v>
      </c>
      <c r="E210" s="5" t="s">
        <v>186</v>
      </c>
      <c r="F210" s="6">
        <v>5</v>
      </c>
      <c r="G210" s="7">
        <v>100.91</v>
      </c>
      <c r="H210" s="12">
        <f>G210*0.14</f>
        <v>14.127400000000002</v>
      </c>
      <c r="I210" s="13">
        <f>G210*0.22</f>
        <v>22.200199999999999</v>
      </c>
      <c r="J210" s="13">
        <f>G210+H210+I210</f>
        <v>137.23759999999999</v>
      </c>
      <c r="K210" s="13">
        <f>J210*1.1</f>
        <v>150.96135999999998</v>
      </c>
      <c r="L210" s="8"/>
      <c r="M210" s="5" t="s">
        <v>823</v>
      </c>
      <c r="N210" s="8" t="s">
        <v>1349</v>
      </c>
      <c r="O210" s="9" t="s">
        <v>1129</v>
      </c>
      <c r="P210" s="11">
        <v>46238</v>
      </c>
    </row>
    <row r="211" spans="1:16" ht="66" customHeight="1" x14ac:dyDescent="0.2">
      <c r="A211" s="4" t="s">
        <v>22</v>
      </c>
      <c r="B211" s="5" t="s">
        <v>22</v>
      </c>
      <c r="C211" s="5" t="s">
        <v>429</v>
      </c>
      <c r="D211" s="5" t="s">
        <v>318</v>
      </c>
      <c r="E211" s="5" t="s">
        <v>186</v>
      </c>
      <c r="F211" s="6">
        <v>10</v>
      </c>
      <c r="G211" s="7">
        <v>141.38</v>
      </c>
      <c r="H211" s="12">
        <f>G211*0.14</f>
        <v>19.793200000000002</v>
      </c>
      <c r="I211" s="13">
        <f>G211*0.22</f>
        <v>31.1036</v>
      </c>
      <c r="J211" s="13">
        <f>G211+H211+I211</f>
        <v>192.27680000000001</v>
      </c>
      <c r="K211" s="13">
        <f>J211*1.1</f>
        <v>211.50448000000003</v>
      </c>
      <c r="L211" s="8"/>
      <c r="M211" s="5" t="s">
        <v>364</v>
      </c>
      <c r="N211" s="8" t="s">
        <v>1390</v>
      </c>
      <c r="O211" s="9" t="s">
        <v>1034</v>
      </c>
      <c r="P211" s="11">
        <v>46239</v>
      </c>
    </row>
    <row r="212" spans="1:16" ht="66" customHeight="1" x14ac:dyDescent="0.2">
      <c r="A212" s="4" t="s">
        <v>22</v>
      </c>
      <c r="B212" s="5" t="s">
        <v>469</v>
      </c>
      <c r="C212" s="5" t="s">
        <v>903</v>
      </c>
      <c r="D212" s="5" t="s">
        <v>312</v>
      </c>
      <c r="E212" s="5" t="s">
        <v>186</v>
      </c>
      <c r="F212" s="6">
        <v>10</v>
      </c>
      <c r="G212" s="7">
        <v>177.17</v>
      </c>
      <c r="H212" s="12">
        <f>G212*0.14</f>
        <v>24.803799999999999</v>
      </c>
      <c r="I212" s="13">
        <f>G212*0.22</f>
        <v>38.977399999999996</v>
      </c>
      <c r="J212" s="13">
        <f>G212+H212+I212</f>
        <v>240.95119999999997</v>
      </c>
      <c r="K212" s="13">
        <f>J212*1.1</f>
        <v>265.04631999999998</v>
      </c>
      <c r="L212" s="8"/>
      <c r="M212" s="5" t="s">
        <v>1244</v>
      </c>
      <c r="N212" s="8" t="s">
        <v>1418</v>
      </c>
      <c r="O212" s="9" t="s">
        <v>1198</v>
      </c>
      <c r="P212" s="11">
        <v>46237</v>
      </c>
    </row>
    <row r="213" spans="1:16" ht="66" customHeight="1" x14ac:dyDescent="0.2">
      <c r="A213" s="4" t="s">
        <v>22</v>
      </c>
      <c r="B213" s="5" t="s">
        <v>469</v>
      </c>
      <c r="C213" s="5" t="s">
        <v>903</v>
      </c>
      <c r="D213" s="5" t="s">
        <v>312</v>
      </c>
      <c r="E213" s="5" t="s">
        <v>186</v>
      </c>
      <c r="F213" s="6">
        <v>10</v>
      </c>
      <c r="G213" s="7">
        <v>177.17</v>
      </c>
      <c r="H213" s="12">
        <f>G213*0.14</f>
        <v>24.803799999999999</v>
      </c>
      <c r="I213" s="13">
        <f>G213*0.22</f>
        <v>38.977399999999996</v>
      </c>
      <c r="J213" s="13">
        <f>G213+H213+I213</f>
        <v>240.95119999999997</v>
      </c>
      <c r="K213" s="13">
        <f>J213*1.1</f>
        <v>265.04631999999998</v>
      </c>
      <c r="L213" s="8"/>
      <c r="M213" s="5" t="s">
        <v>1244</v>
      </c>
      <c r="N213" s="8" t="s">
        <v>1418</v>
      </c>
      <c r="O213" s="9" t="s">
        <v>1200</v>
      </c>
      <c r="P213" s="11">
        <v>46237</v>
      </c>
    </row>
    <row r="214" spans="1:16" ht="66" customHeight="1" x14ac:dyDescent="0.2">
      <c r="A214" s="4" t="s">
        <v>22</v>
      </c>
      <c r="B214" s="5" t="s">
        <v>469</v>
      </c>
      <c r="C214" s="5" t="s">
        <v>470</v>
      </c>
      <c r="D214" s="5" t="s">
        <v>312</v>
      </c>
      <c r="E214" s="5" t="s">
        <v>186</v>
      </c>
      <c r="F214" s="6">
        <v>10</v>
      </c>
      <c r="G214" s="7">
        <v>112.96</v>
      </c>
      <c r="H214" s="12">
        <f>G214*0.14</f>
        <v>15.814400000000001</v>
      </c>
      <c r="I214" s="13">
        <f>G214*0.22</f>
        <v>24.851199999999999</v>
      </c>
      <c r="J214" s="13">
        <f>G214+H214+I214</f>
        <v>153.62559999999999</v>
      </c>
      <c r="K214" s="13">
        <f>J214*1.1</f>
        <v>168.98815999999999</v>
      </c>
      <c r="L214" s="8"/>
      <c r="M214" s="5" t="s">
        <v>1352</v>
      </c>
      <c r="N214" s="8" t="s">
        <v>1353</v>
      </c>
      <c r="O214" s="9" t="s">
        <v>1357</v>
      </c>
      <c r="P214" s="11">
        <v>46238</v>
      </c>
    </row>
    <row r="215" spans="1:16" ht="66" customHeight="1" x14ac:dyDescent="0.2">
      <c r="A215" s="4" t="s">
        <v>22</v>
      </c>
      <c r="B215" s="5" t="s">
        <v>469</v>
      </c>
      <c r="C215" s="5" t="s">
        <v>1052</v>
      </c>
      <c r="D215" s="5" t="s">
        <v>312</v>
      </c>
      <c r="E215" s="5" t="s">
        <v>186</v>
      </c>
      <c r="F215" s="6">
        <v>10</v>
      </c>
      <c r="G215" s="7">
        <v>112.96</v>
      </c>
      <c r="H215" s="12">
        <f>G215*0.14</f>
        <v>15.814400000000001</v>
      </c>
      <c r="I215" s="13">
        <f>G215*0.22</f>
        <v>24.851199999999999</v>
      </c>
      <c r="J215" s="13">
        <f>G215+H215+I215</f>
        <v>153.62559999999999</v>
      </c>
      <c r="K215" s="13">
        <f>J215*1.1</f>
        <v>168.98815999999999</v>
      </c>
      <c r="L215" s="8"/>
      <c r="M215" s="5" t="s">
        <v>823</v>
      </c>
      <c r="N215" s="8" t="s">
        <v>1349</v>
      </c>
      <c r="O215" s="9" t="s">
        <v>825</v>
      </c>
      <c r="P215" s="11">
        <v>46238</v>
      </c>
    </row>
    <row r="216" spans="1:16" ht="66" customHeight="1" x14ac:dyDescent="0.2">
      <c r="A216" s="4" t="s">
        <v>69</v>
      </c>
      <c r="B216" s="5" t="s">
        <v>648</v>
      </c>
      <c r="C216" s="5" t="s">
        <v>316</v>
      </c>
      <c r="D216" s="5" t="s">
        <v>330</v>
      </c>
      <c r="E216" s="5" t="s">
        <v>163</v>
      </c>
      <c r="F216" s="6">
        <v>10</v>
      </c>
      <c r="G216" s="7">
        <v>175.32</v>
      </c>
      <c r="H216" s="12">
        <f>G216*0.14</f>
        <v>24.544800000000002</v>
      </c>
      <c r="I216" s="13">
        <f>G216*0.22</f>
        <v>38.570399999999999</v>
      </c>
      <c r="J216" s="13">
        <f>G216+H216+I216</f>
        <v>238.43520000000001</v>
      </c>
      <c r="K216" s="13">
        <f>J216*1.1</f>
        <v>262.27872000000002</v>
      </c>
      <c r="L216" s="8"/>
      <c r="M216" s="5" t="s">
        <v>1408</v>
      </c>
      <c r="N216" s="8" t="s">
        <v>1405</v>
      </c>
      <c r="O216" s="9" t="s">
        <v>1412</v>
      </c>
      <c r="P216" s="11">
        <v>46238</v>
      </c>
    </row>
    <row r="217" spans="1:16" ht="66" customHeight="1" x14ac:dyDescent="0.2">
      <c r="A217" s="4" t="s">
        <v>69</v>
      </c>
      <c r="B217" s="5" t="s">
        <v>648</v>
      </c>
      <c r="C217" s="5" t="s">
        <v>316</v>
      </c>
      <c r="D217" s="5" t="s">
        <v>330</v>
      </c>
      <c r="E217" s="5" t="s">
        <v>163</v>
      </c>
      <c r="F217" s="6">
        <v>10</v>
      </c>
      <c r="G217" s="7">
        <v>175.32</v>
      </c>
      <c r="H217" s="12">
        <f>G217*0.14</f>
        <v>24.544800000000002</v>
      </c>
      <c r="I217" s="13">
        <f>G217*0.22</f>
        <v>38.570399999999999</v>
      </c>
      <c r="J217" s="13">
        <f>G217+H217+I217</f>
        <v>238.43520000000001</v>
      </c>
      <c r="K217" s="13">
        <f>J217*1.1</f>
        <v>262.27872000000002</v>
      </c>
      <c r="L217" s="8"/>
      <c r="M217" s="5" t="s">
        <v>1415</v>
      </c>
      <c r="N217" s="8" t="s">
        <v>1416</v>
      </c>
      <c r="O217" s="9" t="s">
        <v>1417</v>
      </c>
      <c r="P217" s="11">
        <v>46238</v>
      </c>
    </row>
    <row r="218" spans="1:16" ht="66" customHeight="1" x14ac:dyDescent="0.2">
      <c r="A218" s="4" t="s">
        <v>81</v>
      </c>
      <c r="B218" s="5" t="s">
        <v>81</v>
      </c>
      <c r="C218" s="5" t="s">
        <v>702</v>
      </c>
      <c r="D218" s="5" t="s">
        <v>292</v>
      </c>
      <c r="E218" s="5" t="s">
        <v>201</v>
      </c>
      <c r="F218" s="6">
        <v>10</v>
      </c>
      <c r="G218" s="7">
        <v>78</v>
      </c>
      <c r="H218" s="12">
        <f>G218*0.17</f>
        <v>13.260000000000002</v>
      </c>
      <c r="I218" s="13">
        <f>G218*0.3</f>
        <v>23.4</v>
      </c>
      <c r="J218" s="13">
        <f>G218+H218+I218</f>
        <v>114.66</v>
      </c>
      <c r="K218" s="13">
        <f>J218*1.1</f>
        <v>126.126</v>
      </c>
      <c r="L218" s="8"/>
      <c r="M218" s="5" t="s">
        <v>1218</v>
      </c>
      <c r="N218" s="8" t="s">
        <v>1294</v>
      </c>
      <c r="O218" s="9" t="s">
        <v>420</v>
      </c>
      <c r="P218" s="11">
        <v>46237</v>
      </c>
    </row>
    <row r="219" spans="1:16" ht="66" customHeight="1" x14ac:dyDescent="0.2">
      <c r="A219" s="4" t="s">
        <v>81</v>
      </c>
      <c r="B219" s="5" t="s">
        <v>81</v>
      </c>
      <c r="C219" s="5" t="s">
        <v>702</v>
      </c>
      <c r="D219" s="5" t="s">
        <v>292</v>
      </c>
      <c r="E219" s="5" t="s">
        <v>201</v>
      </c>
      <c r="F219" s="6">
        <v>10</v>
      </c>
      <c r="G219" s="7">
        <v>78</v>
      </c>
      <c r="H219" s="12">
        <f>G219*0.17</f>
        <v>13.260000000000002</v>
      </c>
      <c r="I219" s="13">
        <f>G219*0.3</f>
        <v>23.4</v>
      </c>
      <c r="J219" s="13">
        <f>G219+H219+I219</f>
        <v>114.66</v>
      </c>
      <c r="K219" s="13">
        <f>J219*1.1</f>
        <v>126.126</v>
      </c>
      <c r="L219" s="8"/>
      <c r="M219" s="5" t="s">
        <v>635</v>
      </c>
      <c r="N219" s="8" t="s">
        <v>1295</v>
      </c>
      <c r="O219" s="9" t="s">
        <v>636</v>
      </c>
      <c r="P219" s="11">
        <v>46237</v>
      </c>
    </row>
    <row r="220" spans="1:16" ht="66" customHeight="1" x14ac:dyDescent="0.2">
      <c r="A220" s="4" t="s">
        <v>81</v>
      </c>
      <c r="B220" s="5" t="s">
        <v>275</v>
      </c>
      <c r="C220" s="5" t="s">
        <v>208</v>
      </c>
      <c r="D220" s="5" t="s">
        <v>318</v>
      </c>
      <c r="E220" s="5" t="s">
        <v>201</v>
      </c>
      <c r="F220" s="6">
        <v>10</v>
      </c>
      <c r="G220" s="7">
        <v>146.30000000000001</v>
      </c>
      <c r="H220" s="12">
        <f>G220*0.14</f>
        <v>20.482000000000003</v>
      </c>
      <c r="I220" s="13">
        <f>G220*0.22</f>
        <v>32.186</v>
      </c>
      <c r="J220" s="13">
        <f>G220+H220+I220</f>
        <v>198.96800000000002</v>
      </c>
      <c r="K220" s="13">
        <f>J220*1.1</f>
        <v>218.86480000000003</v>
      </c>
      <c r="L220" s="8"/>
      <c r="M220" s="5" t="s">
        <v>1256</v>
      </c>
      <c r="N220" s="8" t="s">
        <v>1393</v>
      </c>
      <c r="O220" s="9" t="s">
        <v>1260</v>
      </c>
      <c r="P220" s="11">
        <v>46239</v>
      </c>
    </row>
    <row r="221" spans="1:16" ht="66" customHeight="1" x14ac:dyDescent="0.2">
      <c r="A221" s="4" t="s">
        <v>23</v>
      </c>
      <c r="B221" s="5" t="s">
        <v>24</v>
      </c>
      <c r="C221" s="5" t="s">
        <v>476</v>
      </c>
      <c r="D221" s="5" t="s">
        <v>301</v>
      </c>
      <c r="E221" s="5" t="s">
        <v>162</v>
      </c>
      <c r="F221" s="6">
        <v>10</v>
      </c>
      <c r="G221" s="7">
        <v>70.33</v>
      </c>
      <c r="H221" s="12">
        <f>G221*0.17</f>
        <v>11.956100000000001</v>
      </c>
      <c r="I221" s="13">
        <f>G221*0.3</f>
        <v>21.099</v>
      </c>
      <c r="J221" s="13">
        <f>G221+H221+I221</f>
        <v>103.38510000000001</v>
      </c>
      <c r="K221" s="13">
        <f>J221*1.1</f>
        <v>113.72361000000002</v>
      </c>
      <c r="L221" s="8"/>
      <c r="M221" s="5" t="s">
        <v>1107</v>
      </c>
      <c r="N221" s="8" t="s">
        <v>1293</v>
      </c>
      <c r="O221" s="9" t="s">
        <v>1108</v>
      </c>
      <c r="P221" s="11">
        <v>46237</v>
      </c>
    </row>
    <row r="222" spans="1:16" ht="66" customHeight="1" x14ac:dyDescent="0.2">
      <c r="A222" s="4" t="s">
        <v>23</v>
      </c>
      <c r="B222" s="5" t="s">
        <v>24</v>
      </c>
      <c r="C222" s="5" t="s">
        <v>1621</v>
      </c>
      <c r="D222" s="5" t="s">
        <v>301</v>
      </c>
      <c r="E222" s="5" t="s">
        <v>162</v>
      </c>
      <c r="F222" s="6">
        <v>50</v>
      </c>
      <c r="G222" s="7">
        <v>33.86</v>
      </c>
      <c r="H222" s="12">
        <f>G222*0.17</f>
        <v>5.7562000000000006</v>
      </c>
      <c r="I222" s="13">
        <f>G222*0.3</f>
        <v>10.157999999999999</v>
      </c>
      <c r="J222" s="13">
        <f>G222+H222+I222</f>
        <v>49.7742</v>
      </c>
      <c r="K222" s="13">
        <f>J222*1.1</f>
        <v>54.751620000000003</v>
      </c>
      <c r="L222" s="8"/>
      <c r="M222" s="5" t="s">
        <v>850</v>
      </c>
      <c r="N222" s="8" t="s">
        <v>1267</v>
      </c>
      <c r="O222" s="9" t="s">
        <v>851</v>
      </c>
      <c r="P222" s="11">
        <v>46246</v>
      </c>
    </row>
    <row r="223" spans="1:16" ht="66" customHeight="1" x14ac:dyDescent="0.2">
      <c r="A223" s="4" t="s">
        <v>62</v>
      </c>
      <c r="B223" s="5" t="s">
        <v>909</v>
      </c>
      <c r="C223" s="5" t="s">
        <v>989</v>
      </c>
      <c r="D223" s="5" t="s">
        <v>312</v>
      </c>
      <c r="E223" s="5" t="s">
        <v>211</v>
      </c>
      <c r="F223" s="6">
        <v>3</v>
      </c>
      <c r="G223" s="7">
        <v>570</v>
      </c>
      <c r="H223" s="12">
        <f>G223*0.1</f>
        <v>57</v>
      </c>
      <c r="I223" s="13">
        <f>G223*0.15</f>
        <v>85.5</v>
      </c>
      <c r="J223" s="13">
        <f>G223+H223+I223</f>
        <v>712.5</v>
      </c>
      <c r="K223" s="13">
        <f>J223*1.1</f>
        <v>783.75000000000011</v>
      </c>
      <c r="L223" s="8"/>
      <c r="M223" s="5" t="s">
        <v>1523</v>
      </c>
      <c r="N223" s="8" t="s">
        <v>1524</v>
      </c>
      <c r="O223" s="9" t="s">
        <v>1527</v>
      </c>
      <c r="P223" s="11">
        <v>46241</v>
      </c>
    </row>
    <row r="224" spans="1:16" ht="66" customHeight="1" x14ac:dyDescent="0.2">
      <c r="A224" s="4" t="s">
        <v>62</v>
      </c>
      <c r="B224" s="5" t="s">
        <v>909</v>
      </c>
      <c r="C224" s="5" t="s">
        <v>987</v>
      </c>
      <c r="D224" s="5" t="s">
        <v>312</v>
      </c>
      <c r="E224" s="5" t="s">
        <v>211</v>
      </c>
      <c r="F224" s="6">
        <v>3</v>
      </c>
      <c r="G224" s="7">
        <v>570</v>
      </c>
      <c r="H224" s="12">
        <f>G224*0.1</f>
        <v>57</v>
      </c>
      <c r="I224" s="13">
        <f>G224*0.15</f>
        <v>85.5</v>
      </c>
      <c r="J224" s="13">
        <f>G224+H224+I224</f>
        <v>712.5</v>
      </c>
      <c r="K224" s="13">
        <f>J224*1.1</f>
        <v>783.75000000000011</v>
      </c>
      <c r="L224" s="8"/>
      <c r="M224" s="5" t="s">
        <v>1523</v>
      </c>
      <c r="N224" s="8" t="s">
        <v>1524</v>
      </c>
      <c r="O224" s="9" t="s">
        <v>1528</v>
      </c>
      <c r="P224" s="11">
        <v>46241</v>
      </c>
    </row>
    <row r="225" spans="1:16" ht="66" customHeight="1" x14ac:dyDescent="0.2">
      <c r="A225" s="4" t="s">
        <v>62</v>
      </c>
      <c r="B225" s="5" t="s">
        <v>909</v>
      </c>
      <c r="C225" s="5" t="s">
        <v>911</v>
      </c>
      <c r="D225" s="5" t="s">
        <v>312</v>
      </c>
      <c r="E225" s="5" t="s">
        <v>211</v>
      </c>
      <c r="F225" s="6">
        <v>3</v>
      </c>
      <c r="G225" s="7">
        <v>285</v>
      </c>
      <c r="H225" s="12">
        <f>G225*0.14</f>
        <v>39.900000000000006</v>
      </c>
      <c r="I225" s="13">
        <f>G225*0.22</f>
        <v>62.7</v>
      </c>
      <c r="J225" s="13">
        <f>G225+H225+I225</f>
        <v>387.59999999999997</v>
      </c>
      <c r="K225" s="13">
        <f>J225*1.1</f>
        <v>426.36</v>
      </c>
      <c r="L225" s="8"/>
      <c r="M225" s="5" t="s">
        <v>886</v>
      </c>
      <c r="N225" s="8" t="s">
        <v>1432</v>
      </c>
      <c r="O225" s="9" t="s">
        <v>896</v>
      </c>
      <c r="P225" s="11">
        <v>46240</v>
      </c>
    </row>
    <row r="226" spans="1:16" ht="66" customHeight="1" x14ac:dyDescent="0.2">
      <c r="A226" s="4" t="s">
        <v>62</v>
      </c>
      <c r="B226" s="5" t="s">
        <v>909</v>
      </c>
      <c r="C226" s="5" t="s">
        <v>988</v>
      </c>
      <c r="D226" s="5" t="s">
        <v>312</v>
      </c>
      <c r="E226" s="5" t="s">
        <v>211</v>
      </c>
      <c r="F226" s="6">
        <v>3</v>
      </c>
      <c r="G226" s="7">
        <v>285</v>
      </c>
      <c r="H226" s="12">
        <f>G226*0.14</f>
        <v>39.900000000000006</v>
      </c>
      <c r="I226" s="13">
        <f>G226*0.22</f>
        <v>62.7</v>
      </c>
      <c r="J226" s="13">
        <f>G226+H226+I226</f>
        <v>387.59999999999997</v>
      </c>
      <c r="K226" s="13">
        <f>J226*1.1</f>
        <v>426.36</v>
      </c>
      <c r="L226" s="8"/>
      <c r="M226" s="5" t="s">
        <v>886</v>
      </c>
      <c r="N226" s="8" t="s">
        <v>1432</v>
      </c>
      <c r="O226" s="9" t="s">
        <v>893</v>
      </c>
      <c r="P226" s="11">
        <v>46240</v>
      </c>
    </row>
    <row r="227" spans="1:16" ht="66" customHeight="1" x14ac:dyDescent="0.2">
      <c r="A227" s="4" t="s">
        <v>26</v>
      </c>
      <c r="B227" s="5" t="s">
        <v>747</v>
      </c>
      <c r="C227" s="5" t="s">
        <v>538</v>
      </c>
      <c r="D227" s="5" t="s">
        <v>317</v>
      </c>
      <c r="E227" s="5" t="s">
        <v>147</v>
      </c>
      <c r="F227" s="6">
        <v>1</v>
      </c>
      <c r="G227" s="7">
        <v>90</v>
      </c>
      <c r="H227" s="12">
        <f>G227*0.17</f>
        <v>15.3</v>
      </c>
      <c r="I227" s="13">
        <f>G227*0.3</f>
        <v>27</v>
      </c>
      <c r="J227" s="13">
        <f>G227+H227+I227</f>
        <v>132.30000000000001</v>
      </c>
      <c r="K227" s="13">
        <f>J227*1.1</f>
        <v>145.53000000000003</v>
      </c>
      <c r="L227" s="8"/>
      <c r="M227" s="5" t="s">
        <v>941</v>
      </c>
      <c r="N227" s="8" t="s">
        <v>1331</v>
      </c>
      <c r="O227" s="9" t="s">
        <v>370</v>
      </c>
      <c r="P227" s="11">
        <v>46237</v>
      </c>
    </row>
    <row r="228" spans="1:16" ht="66" customHeight="1" x14ac:dyDescent="0.2">
      <c r="A228" s="4" t="s">
        <v>26</v>
      </c>
      <c r="B228" s="5" t="s">
        <v>747</v>
      </c>
      <c r="C228" s="5" t="s">
        <v>538</v>
      </c>
      <c r="D228" s="5" t="s">
        <v>317</v>
      </c>
      <c r="E228" s="5" t="s">
        <v>147</v>
      </c>
      <c r="F228" s="6">
        <v>1</v>
      </c>
      <c r="G228" s="7">
        <v>90</v>
      </c>
      <c r="H228" s="12">
        <f>G228*0.17</f>
        <v>15.3</v>
      </c>
      <c r="I228" s="13">
        <f>G228*0.3</f>
        <v>27</v>
      </c>
      <c r="J228" s="13">
        <f>G228+H228+I228</f>
        <v>132.30000000000001</v>
      </c>
      <c r="K228" s="13">
        <f>J228*1.1</f>
        <v>145.53000000000003</v>
      </c>
      <c r="L228" s="8"/>
      <c r="M228" s="5" t="s">
        <v>991</v>
      </c>
      <c r="N228" s="8" t="s">
        <v>1331</v>
      </c>
      <c r="O228" s="9" t="s">
        <v>992</v>
      </c>
      <c r="P228" s="11">
        <v>46237</v>
      </c>
    </row>
    <row r="229" spans="1:16" ht="66" customHeight="1" x14ac:dyDescent="0.2">
      <c r="A229" s="4" t="s">
        <v>26</v>
      </c>
      <c r="B229" s="5" t="s">
        <v>747</v>
      </c>
      <c r="C229" s="5" t="s">
        <v>536</v>
      </c>
      <c r="D229" s="5" t="s">
        <v>317</v>
      </c>
      <c r="E229" s="5" t="s">
        <v>147</v>
      </c>
      <c r="F229" s="6">
        <v>1</v>
      </c>
      <c r="G229" s="7">
        <v>120</v>
      </c>
      <c r="H229" s="12">
        <f>G229*0.14</f>
        <v>16.8</v>
      </c>
      <c r="I229" s="13">
        <f>G229*0.22</f>
        <v>26.4</v>
      </c>
      <c r="J229" s="13">
        <f>G229+H229+I229</f>
        <v>163.20000000000002</v>
      </c>
      <c r="K229" s="13">
        <f>J229*1.1</f>
        <v>179.52000000000004</v>
      </c>
      <c r="L229" s="8"/>
      <c r="M229" s="5" t="s">
        <v>862</v>
      </c>
      <c r="N229" s="8" t="s">
        <v>1369</v>
      </c>
      <c r="O229" s="9" t="s">
        <v>863</v>
      </c>
      <c r="P229" s="11">
        <v>46238</v>
      </c>
    </row>
    <row r="230" spans="1:16" ht="66" customHeight="1" x14ac:dyDescent="0.2">
      <c r="A230" s="4" t="s">
        <v>26</v>
      </c>
      <c r="B230" s="5" t="s">
        <v>747</v>
      </c>
      <c r="C230" s="5" t="s">
        <v>536</v>
      </c>
      <c r="D230" s="5" t="s">
        <v>317</v>
      </c>
      <c r="E230" s="5" t="s">
        <v>147</v>
      </c>
      <c r="F230" s="6">
        <v>1</v>
      </c>
      <c r="G230" s="7">
        <v>120</v>
      </c>
      <c r="H230" s="12">
        <f>G230*0.14</f>
        <v>16.8</v>
      </c>
      <c r="I230" s="13">
        <f>G230*0.22</f>
        <v>26.4</v>
      </c>
      <c r="J230" s="13">
        <f>G230+H230+I230</f>
        <v>163.20000000000002</v>
      </c>
      <c r="K230" s="13">
        <f>J230*1.1</f>
        <v>179.52000000000004</v>
      </c>
      <c r="L230" s="8"/>
      <c r="M230" s="5" t="s">
        <v>614</v>
      </c>
      <c r="N230" s="8" t="s">
        <v>1369</v>
      </c>
      <c r="O230" s="9" t="s">
        <v>863</v>
      </c>
      <c r="P230" s="11">
        <v>46238</v>
      </c>
    </row>
    <row r="231" spans="1:16" ht="66" customHeight="1" x14ac:dyDescent="0.2">
      <c r="A231" s="4" t="s">
        <v>26</v>
      </c>
      <c r="B231" s="5" t="s">
        <v>747</v>
      </c>
      <c r="C231" s="5" t="s">
        <v>1143</v>
      </c>
      <c r="D231" s="5" t="s">
        <v>711</v>
      </c>
      <c r="E231" s="5" t="s">
        <v>147</v>
      </c>
      <c r="F231" s="6">
        <v>1</v>
      </c>
      <c r="G231" s="7">
        <v>205.52</v>
      </c>
      <c r="H231" s="12">
        <f>G231*0.14</f>
        <v>28.772800000000004</v>
      </c>
      <c r="I231" s="13">
        <f>G231*0.22</f>
        <v>45.214400000000005</v>
      </c>
      <c r="J231" s="13">
        <f>G231+H231+I231</f>
        <v>279.50720000000001</v>
      </c>
      <c r="K231" s="13">
        <f>J231*1.1</f>
        <v>307.45792000000006</v>
      </c>
      <c r="L231" s="8"/>
      <c r="M231" s="5" t="s">
        <v>1139</v>
      </c>
      <c r="N231" s="8" t="s">
        <v>1423</v>
      </c>
      <c r="O231" s="9" t="s">
        <v>1146</v>
      </c>
      <c r="P231" s="11">
        <v>46240</v>
      </c>
    </row>
    <row r="232" spans="1:16" ht="66" customHeight="1" x14ac:dyDescent="0.2">
      <c r="A232" s="4" t="s">
        <v>26</v>
      </c>
      <c r="B232" s="5" t="s">
        <v>747</v>
      </c>
      <c r="C232" s="5" t="s">
        <v>1147</v>
      </c>
      <c r="D232" s="5" t="s">
        <v>711</v>
      </c>
      <c r="E232" s="5" t="s">
        <v>147</v>
      </c>
      <c r="F232" s="6">
        <v>1</v>
      </c>
      <c r="G232" s="7">
        <v>260.33</v>
      </c>
      <c r="H232" s="12">
        <f>G232*0.14</f>
        <v>36.446200000000005</v>
      </c>
      <c r="I232" s="13">
        <f>G232*0.22</f>
        <v>57.272599999999997</v>
      </c>
      <c r="J232" s="13">
        <f>G232+H232+I232</f>
        <v>354.04880000000003</v>
      </c>
      <c r="K232" s="13">
        <f>J232*1.1</f>
        <v>389.45368000000008</v>
      </c>
      <c r="L232" s="8"/>
      <c r="M232" s="5" t="s">
        <v>1078</v>
      </c>
      <c r="N232" s="8" t="s">
        <v>1426</v>
      </c>
      <c r="O232" s="9" t="s">
        <v>1046</v>
      </c>
      <c r="P232" s="11">
        <v>46240</v>
      </c>
    </row>
    <row r="233" spans="1:16" ht="66" customHeight="1" x14ac:dyDescent="0.2">
      <c r="A233" s="4" t="s">
        <v>26</v>
      </c>
      <c r="B233" s="5" t="s">
        <v>747</v>
      </c>
      <c r="C233" s="5" t="s">
        <v>1138</v>
      </c>
      <c r="D233" s="5" t="s">
        <v>711</v>
      </c>
      <c r="E233" s="5" t="s">
        <v>147</v>
      </c>
      <c r="F233" s="6">
        <v>1</v>
      </c>
      <c r="G233" s="7">
        <v>130.16999999999999</v>
      </c>
      <c r="H233" s="12">
        <f>G233*0.14</f>
        <v>18.223800000000001</v>
      </c>
      <c r="I233" s="13">
        <f>G233*0.22</f>
        <v>28.637399999999996</v>
      </c>
      <c r="J233" s="13">
        <f>G233+H233+I233</f>
        <v>177.03119999999998</v>
      </c>
      <c r="K233" s="13">
        <f>J233*1.1</f>
        <v>194.73432</v>
      </c>
      <c r="L233" s="8"/>
      <c r="M233" s="5" t="s">
        <v>1112</v>
      </c>
      <c r="N233" s="8" t="s">
        <v>1373</v>
      </c>
      <c r="O233" s="9" t="s">
        <v>1374</v>
      </c>
      <c r="P233" s="11">
        <v>46238</v>
      </c>
    </row>
    <row r="234" spans="1:16" ht="66" customHeight="1" x14ac:dyDescent="0.2">
      <c r="A234" s="4" t="s">
        <v>26</v>
      </c>
      <c r="B234" s="5" t="s">
        <v>747</v>
      </c>
      <c r="C234" s="5" t="s">
        <v>1145</v>
      </c>
      <c r="D234" s="5" t="s">
        <v>711</v>
      </c>
      <c r="E234" s="5" t="s">
        <v>147</v>
      </c>
      <c r="F234" s="6">
        <v>1</v>
      </c>
      <c r="G234" s="7">
        <v>195.22</v>
      </c>
      <c r="H234" s="12">
        <f>G234*0.14</f>
        <v>27.330800000000004</v>
      </c>
      <c r="I234" s="13">
        <f>G234*0.22</f>
        <v>42.948399999999999</v>
      </c>
      <c r="J234" s="13">
        <f>G234+H234+I234</f>
        <v>265.49920000000003</v>
      </c>
      <c r="K234" s="13">
        <f>J234*1.1</f>
        <v>292.04912000000007</v>
      </c>
      <c r="L234" s="8"/>
      <c r="M234" s="5" t="s">
        <v>1166</v>
      </c>
      <c r="N234" s="8" t="s">
        <v>1422</v>
      </c>
      <c r="O234" s="9" t="s">
        <v>1168</v>
      </c>
      <c r="P234" s="11">
        <v>46240</v>
      </c>
    </row>
    <row r="235" spans="1:16" ht="66" customHeight="1" x14ac:dyDescent="0.2">
      <c r="A235" s="4" t="s">
        <v>26</v>
      </c>
      <c r="B235" s="5" t="s">
        <v>747</v>
      </c>
      <c r="C235" s="5" t="s">
        <v>1149</v>
      </c>
      <c r="D235" s="5" t="s">
        <v>711</v>
      </c>
      <c r="E235" s="5" t="s">
        <v>147</v>
      </c>
      <c r="F235" s="6">
        <v>1</v>
      </c>
      <c r="G235" s="7">
        <v>247.27</v>
      </c>
      <c r="H235" s="12">
        <f>G235*0.14</f>
        <v>34.617800000000003</v>
      </c>
      <c r="I235" s="13">
        <f>G235*0.22</f>
        <v>54.3994</v>
      </c>
      <c r="J235" s="13">
        <f>G235+H235+I235</f>
        <v>336.28720000000004</v>
      </c>
      <c r="K235" s="13">
        <f>J235*1.1</f>
        <v>369.91592000000009</v>
      </c>
      <c r="L235" s="8"/>
      <c r="M235" s="5" t="s">
        <v>776</v>
      </c>
      <c r="N235" s="8" t="s">
        <v>1424</v>
      </c>
      <c r="O235" s="9" t="s">
        <v>792</v>
      </c>
      <c r="P235" s="11">
        <v>46240</v>
      </c>
    </row>
    <row r="236" spans="1:16" ht="66" customHeight="1" x14ac:dyDescent="0.2">
      <c r="A236" s="4" t="s">
        <v>26</v>
      </c>
      <c r="B236" s="5" t="s">
        <v>747</v>
      </c>
      <c r="C236" s="5" t="s">
        <v>1141</v>
      </c>
      <c r="D236" s="5" t="s">
        <v>711</v>
      </c>
      <c r="E236" s="5" t="s">
        <v>147</v>
      </c>
      <c r="F236" s="6">
        <v>1</v>
      </c>
      <c r="G236" s="7">
        <v>123.64</v>
      </c>
      <c r="H236" s="12">
        <f>G236*0.14</f>
        <v>17.309600000000003</v>
      </c>
      <c r="I236" s="13">
        <f>G236*0.22</f>
        <v>27.200800000000001</v>
      </c>
      <c r="J236" s="13">
        <f>G236+H236+I236</f>
        <v>168.15039999999999</v>
      </c>
      <c r="K236" s="13">
        <f>J236*1.1</f>
        <v>184.96544</v>
      </c>
      <c r="L236" s="8"/>
      <c r="M236" s="5" t="s">
        <v>284</v>
      </c>
      <c r="N236" s="8" t="s">
        <v>1372</v>
      </c>
      <c r="O236" s="9" t="s">
        <v>285</v>
      </c>
      <c r="P236" s="11">
        <v>46239</v>
      </c>
    </row>
    <row r="237" spans="1:16" ht="66" customHeight="1" x14ac:dyDescent="0.2">
      <c r="A237" s="4" t="s">
        <v>26</v>
      </c>
      <c r="B237" s="5" t="s">
        <v>880</v>
      </c>
      <c r="C237" s="5" t="s">
        <v>464</v>
      </c>
      <c r="D237" s="5" t="s">
        <v>217</v>
      </c>
      <c r="E237" s="5" t="s">
        <v>147</v>
      </c>
      <c r="F237" s="6">
        <v>1</v>
      </c>
      <c r="G237" s="7">
        <v>102.87</v>
      </c>
      <c r="H237" s="12">
        <f>G237*0.14</f>
        <v>14.401800000000001</v>
      </c>
      <c r="I237" s="13">
        <f>G237*0.22</f>
        <v>22.631400000000003</v>
      </c>
      <c r="J237" s="13">
        <f>G237+H237+I237</f>
        <v>139.90320000000003</v>
      </c>
      <c r="K237" s="13">
        <f>J237*1.1</f>
        <v>153.89352000000005</v>
      </c>
      <c r="L237" s="8"/>
      <c r="M237" s="5" t="s">
        <v>823</v>
      </c>
      <c r="N237" s="8" t="s">
        <v>1349</v>
      </c>
      <c r="O237" s="9" t="s">
        <v>1127</v>
      </c>
      <c r="P237" s="11">
        <v>46238</v>
      </c>
    </row>
    <row r="238" spans="1:16" ht="66" customHeight="1" x14ac:dyDescent="0.2">
      <c r="A238" s="4" t="s">
        <v>26</v>
      </c>
      <c r="B238" s="5" t="s">
        <v>880</v>
      </c>
      <c r="C238" s="5" t="s">
        <v>464</v>
      </c>
      <c r="D238" s="5" t="s">
        <v>217</v>
      </c>
      <c r="E238" s="5" t="s">
        <v>147</v>
      </c>
      <c r="F238" s="6">
        <v>1</v>
      </c>
      <c r="G238" s="7">
        <v>105.17</v>
      </c>
      <c r="H238" s="12">
        <f>G238*0.14</f>
        <v>14.723800000000002</v>
      </c>
      <c r="I238" s="13">
        <f>G238*0.22</f>
        <v>23.1374</v>
      </c>
      <c r="J238" s="13">
        <f>G238+H238+I238</f>
        <v>143.03120000000001</v>
      </c>
      <c r="K238" s="13">
        <f>J238*1.1</f>
        <v>157.33432000000002</v>
      </c>
      <c r="L238" s="8"/>
      <c r="M238" s="5" t="s">
        <v>823</v>
      </c>
      <c r="N238" s="8" t="s">
        <v>1349</v>
      </c>
      <c r="O238" s="9" t="s">
        <v>1126</v>
      </c>
      <c r="P238" s="11">
        <v>46238</v>
      </c>
    </row>
    <row r="239" spans="1:16" ht="66" customHeight="1" x14ac:dyDescent="0.2">
      <c r="A239" s="4" t="s">
        <v>26</v>
      </c>
      <c r="B239" s="5" t="s">
        <v>554</v>
      </c>
      <c r="C239" s="5" t="s">
        <v>996</v>
      </c>
      <c r="D239" s="5" t="s">
        <v>312</v>
      </c>
      <c r="E239" s="5" t="s">
        <v>147</v>
      </c>
      <c r="F239" s="6">
        <v>1</v>
      </c>
      <c r="G239" s="7">
        <v>90</v>
      </c>
      <c r="H239" s="12">
        <f>G239*0.17</f>
        <v>15.3</v>
      </c>
      <c r="I239" s="13">
        <f>G239*0.3</f>
        <v>27</v>
      </c>
      <c r="J239" s="13">
        <f>G239+H239+I239</f>
        <v>132.30000000000001</v>
      </c>
      <c r="K239" s="13">
        <f>J239*1.1</f>
        <v>145.53000000000003</v>
      </c>
      <c r="L239" s="8"/>
      <c r="M239" s="5" t="s">
        <v>719</v>
      </c>
      <c r="N239" s="8" t="s">
        <v>1331</v>
      </c>
      <c r="O239" s="9" t="s">
        <v>722</v>
      </c>
      <c r="P239" s="11">
        <v>46237</v>
      </c>
    </row>
    <row r="240" spans="1:16" ht="66" customHeight="1" x14ac:dyDescent="0.2">
      <c r="A240" s="4" t="s">
        <v>26</v>
      </c>
      <c r="B240" s="5" t="s">
        <v>554</v>
      </c>
      <c r="C240" s="5" t="s">
        <v>555</v>
      </c>
      <c r="D240" s="5" t="s">
        <v>312</v>
      </c>
      <c r="E240" s="5" t="s">
        <v>147</v>
      </c>
      <c r="F240" s="6">
        <v>1</v>
      </c>
      <c r="G240" s="7">
        <v>197</v>
      </c>
      <c r="H240" s="12">
        <f>G240*0.14</f>
        <v>27.580000000000002</v>
      </c>
      <c r="I240" s="13">
        <f>G240*0.22</f>
        <v>43.34</v>
      </c>
      <c r="J240" s="13">
        <f>G240+H240+I240</f>
        <v>267.92</v>
      </c>
      <c r="K240" s="13">
        <f>J240*1.1</f>
        <v>294.71200000000005</v>
      </c>
      <c r="L240" s="8"/>
      <c r="M240" s="5" t="s">
        <v>1139</v>
      </c>
      <c r="N240" s="8" t="s">
        <v>1423</v>
      </c>
      <c r="O240" s="9" t="s">
        <v>1148</v>
      </c>
      <c r="P240" s="11">
        <v>46240</v>
      </c>
    </row>
    <row r="241" spans="1:16" ht="66" customHeight="1" x14ac:dyDescent="0.2">
      <c r="A241" s="4" t="s">
        <v>26</v>
      </c>
      <c r="B241" s="5" t="s">
        <v>554</v>
      </c>
      <c r="C241" s="5" t="s">
        <v>1000</v>
      </c>
      <c r="D241" s="5" t="s">
        <v>312</v>
      </c>
      <c r="E241" s="5" t="s">
        <v>147</v>
      </c>
      <c r="F241" s="6">
        <v>1</v>
      </c>
      <c r="G241" s="7">
        <v>197</v>
      </c>
      <c r="H241" s="12">
        <f>G241*0.14</f>
        <v>27.580000000000002</v>
      </c>
      <c r="I241" s="13">
        <f>G241*0.22</f>
        <v>43.34</v>
      </c>
      <c r="J241" s="13">
        <f>G241+H241+I241</f>
        <v>267.92</v>
      </c>
      <c r="K241" s="13">
        <f>J241*1.1</f>
        <v>294.71200000000005</v>
      </c>
      <c r="L241" s="8"/>
      <c r="M241" s="5" t="s">
        <v>1139</v>
      </c>
      <c r="N241" s="8" t="s">
        <v>1423</v>
      </c>
      <c r="O241" s="9" t="s">
        <v>1144</v>
      </c>
      <c r="P241" s="11">
        <v>46240</v>
      </c>
    </row>
    <row r="242" spans="1:16" ht="66" customHeight="1" x14ac:dyDescent="0.2">
      <c r="A242" s="4" t="s">
        <v>26</v>
      </c>
      <c r="B242" s="5" t="s">
        <v>26</v>
      </c>
      <c r="C242" s="5" t="s">
        <v>1005</v>
      </c>
      <c r="D242" s="5" t="s">
        <v>299</v>
      </c>
      <c r="E242" s="5" t="s">
        <v>147</v>
      </c>
      <c r="F242" s="6">
        <v>1</v>
      </c>
      <c r="G242" s="7">
        <v>113.1</v>
      </c>
      <c r="H242" s="12">
        <f>G242*0.14</f>
        <v>15.834000000000001</v>
      </c>
      <c r="I242" s="13">
        <f>G242*0.22</f>
        <v>24.881999999999998</v>
      </c>
      <c r="J242" s="13">
        <f>G242+H242+I242</f>
        <v>153.816</v>
      </c>
      <c r="K242" s="13">
        <f>J242*1.1</f>
        <v>169.19760000000002</v>
      </c>
      <c r="L242" s="8"/>
      <c r="M242" s="5" t="s">
        <v>356</v>
      </c>
      <c r="N242" s="8" t="s">
        <v>1362</v>
      </c>
      <c r="O242" s="9" t="s">
        <v>906</v>
      </c>
      <c r="P242" s="11">
        <v>46238</v>
      </c>
    </row>
    <row r="243" spans="1:16" ht="66" customHeight="1" x14ac:dyDescent="0.2">
      <c r="A243" s="4" t="s">
        <v>26</v>
      </c>
      <c r="B243" s="5" t="s">
        <v>26</v>
      </c>
      <c r="C243" s="5" t="s">
        <v>444</v>
      </c>
      <c r="D243" s="5" t="s">
        <v>342</v>
      </c>
      <c r="E243" s="5" t="s">
        <v>147</v>
      </c>
      <c r="F243" s="6">
        <v>1</v>
      </c>
      <c r="G243" s="7">
        <v>113.1</v>
      </c>
      <c r="H243" s="12">
        <f>G243*0.14</f>
        <v>15.834000000000001</v>
      </c>
      <c r="I243" s="13">
        <f>G243*0.22</f>
        <v>24.881999999999998</v>
      </c>
      <c r="J243" s="13">
        <f>G243+H243+I243</f>
        <v>153.816</v>
      </c>
      <c r="K243" s="13">
        <f>J243*1.1</f>
        <v>169.19760000000002</v>
      </c>
      <c r="L243" s="8"/>
      <c r="M243" s="5" t="s">
        <v>1352</v>
      </c>
      <c r="N243" s="8" t="s">
        <v>1353</v>
      </c>
      <c r="O243" s="9" t="s">
        <v>1361</v>
      </c>
      <c r="P243" s="11">
        <v>46238</v>
      </c>
    </row>
    <row r="244" spans="1:16" ht="66" customHeight="1" x14ac:dyDescent="0.2">
      <c r="A244" s="4" t="s">
        <v>26</v>
      </c>
      <c r="B244" s="5" t="s">
        <v>26</v>
      </c>
      <c r="C244" s="5" t="s">
        <v>444</v>
      </c>
      <c r="D244" s="5" t="s">
        <v>342</v>
      </c>
      <c r="E244" s="5" t="s">
        <v>147</v>
      </c>
      <c r="F244" s="6">
        <v>1</v>
      </c>
      <c r="G244" s="7">
        <v>113.1</v>
      </c>
      <c r="H244" s="12">
        <f>G244*0.14</f>
        <v>15.834000000000001</v>
      </c>
      <c r="I244" s="13">
        <f>G244*0.22</f>
        <v>24.881999999999998</v>
      </c>
      <c r="J244" s="13">
        <f>G244+H244+I244</f>
        <v>153.816</v>
      </c>
      <c r="K244" s="13">
        <f>J244*1.1</f>
        <v>169.19760000000002</v>
      </c>
      <c r="L244" s="8"/>
      <c r="M244" s="5" t="s">
        <v>667</v>
      </c>
      <c r="N244" s="8" t="s">
        <v>1362</v>
      </c>
      <c r="O244" s="9" t="s">
        <v>685</v>
      </c>
      <c r="P244" s="11">
        <v>46238</v>
      </c>
    </row>
    <row r="245" spans="1:16" ht="66" customHeight="1" x14ac:dyDescent="0.2">
      <c r="A245" s="4" t="s">
        <v>26</v>
      </c>
      <c r="B245" s="5" t="s">
        <v>26</v>
      </c>
      <c r="C245" s="5" t="s">
        <v>1006</v>
      </c>
      <c r="D245" s="5" t="s">
        <v>299</v>
      </c>
      <c r="E245" s="5" t="s">
        <v>147</v>
      </c>
      <c r="F245" s="6">
        <v>1</v>
      </c>
      <c r="G245" s="7">
        <v>113.1</v>
      </c>
      <c r="H245" s="12">
        <f>G245*0.14</f>
        <v>15.834000000000001</v>
      </c>
      <c r="I245" s="13">
        <f>G245*0.22</f>
        <v>24.881999999999998</v>
      </c>
      <c r="J245" s="13">
        <f>G245+H245+I245</f>
        <v>153.816</v>
      </c>
      <c r="K245" s="13">
        <f>J245*1.1</f>
        <v>169.19760000000002</v>
      </c>
      <c r="L245" s="8"/>
      <c r="M245" s="5" t="s">
        <v>809</v>
      </c>
      <c r="N245" s="8" t="s">
        <v>1363</v>
      </c>
      <c r="O245" s="9" t="s">
        <v>811</v>
      </c>
      <c r="P245" s="11">
        <v>46238</v>
      </c>
    </row>
    <row r="246" spans="1:16" ht="66" customHeight="1" x14ac:dyDescent="0.2">
      <c r="A246" s="4" t="s">
        <v>26</v>
      </c>
      <c r="B246" s="5" t="s">
        <v>973</v>
      </c>
      <c r="C246" s="5" t="s">
        <v>1659</v>
      </c>
      <c r="D246" s="5" t="s">
        <v>302</v>
      </c>
      <c r="E246" s="5" t="s">
        <v>147</v>
      </c>
      <c r="F246" s="6">
        <v>1</v>
      </c>
      <c r="G246" s="7">
        <v>36.89</v>
      </c>
      <c r="H246" s="12">
        <f>G246*0.17</f>
        <v>6.271300000000001</v>
      </c>
      <c r="I246" s="13">
        <f>G246*0.3</f>
        <v>11.067</v>
      </c>
      <c r="J246" s="13">
        <f>G246+H246+I246</f>
        <v>54.228300000000004</v>
      </c>
      <c r="K246" s="13">
        <f>J246*1.1</f>
        <v>59.651130000000009</v>
      </c>
      <c r="L246" s="8"/>
      <c r="M246" s="5" t="s">
        <v>369</v>
      </c>
      <c r="N246" s="8" t="s">
        <v>1267</v>
      </c>
      <c r="O246" s="9" t="s">
        <v>577</v>
      </c>
      <c r="P246" s="11">
        <v>46246</v>
      </c>
    </row>
    <row r="247" spans="1:16" ht="66" customHeight="1" x14ac:dyDescent="0.2">
      <c r="A247" s="4" t="s">
        <v>26</v>
      </c>
      <c r="B247" s="5" t="s">
        <v>368</v>
      </c>
      <c r="C247" s="5" t="s">
        <v>688</v>
      </c>
      <c r="D247" s="5" t="s">
        <v>544</v>
      </c>
      <c r="E247" s="5" t="s">
        <v>147</v>
      </c>
      <c r="F247" s="6">
        <v>1</v>
      </c>
      <c r="G247" s="7">
        <v>113</v>
      </c>
      <c r="H247" s="12">
        <f>G247*0.14</f>
        <v>15.820000000000002</v>
      </c>
      <c r="I247" s="13">
        <f>G247*0.22</f>
        <v>24.86</v>
      </c>
      <c r="J247" s="13">
        <f>G247+H247+I247</f>
        <v>153.68</v>
      </c>
      <c r="K247" s="13">
        <f>J247*1.1</f>
        <v>169.04800000000003</v>
      </c>
      <c r="L247" s="8"/>
      <c r="M247" s="5" t="s">
        <v>1352</v>
      </c>
      <c r="N247" s="8" t="s">
        <v>1353</v>
      </c>
      <c r="O247" s="9" t="s">
        <v>1359</v>
      </c>
      <c r="P247" s="11">
        <v>46238</v>
      </c>
    </row>
    <row r="248" spans="1:16" ht="66" customHeight="1" x14ac:dyDescent="0.2">
      <c r="A248" s="4" t="s">
        <v>26</v>
      </c>
      <c r="B248" s="5" t="s">
        <v>368</v>
      </c>
      <c r="C248" s="5" t="s">
        <v>688</v>
      </c>
      <c r="D248" s="5" t="s">
        <v>544</v>
      </c>
      <c r="E248" s="5" t="s">
        <v>147</v>
      </c>
      <c r="F248" s="6">
        <v>1</v>
      </c>
      <c r="G248" s="7">
        <v>113</v>
      </c>
      <c r="H248" s="12">
        <f>G248*0.14</f>
        <v>15.820000000000002</v>
      </c>
      <c r="I248" s="13">
        <f>G248*0.22</f>
        <v>24.86</v>
      </c>
      <c r="J248" s="13">
        <f>G248+H248+I248</f>
        <v>153.68</v>
      </c>
      <c r="K248" s="13">
        <f>J248*1.1</f>
        <v>169.04800000000003</v>
      </c>
      <c r="L248" s="8"/>
      <c r="M248" s="5" t="s">
        <v>1352</v>
      </c>
      <c r="N248" s="8" t="s">
        <v>1353</v>
      </c>
      <c r="O248" s="9" t="s">
        <v>1360</v>
      </c>
      <c r="P248" s="11">
        <v>46238</v>
      </c>
    </row>
    <row r="249" spans="1:16" ht="66" customHeight="1" x14ac:dyDescent="0.2">
      <c r="A249" s="4" t="s">
        <v>26</v>
      </c>
      <c r="B249" s="5" t="s">
        <v>361</v>
      </c>
      <c r="C249" s="5" t="s">
        <v>918</v>
      </c>
      <c r="D249" s="5" t="s">
        <v>503</v>
      </c>
      <c r="E249" s="5" t="s">
        <v>147</v>
      </c>
      <c r="F249" s="6">
        <v>1</v>
      </c>
      <c r="G249" s="7">
        <v>87.57</v>
      </c>
      <c r="H249" s="12">
        <f>G249*0.17</f>
        <v>14.886900000000001</v>
      </c>
      <c r="I249" s="13">
        <f>G249*0.3</f>
        <v>26.270999999999997</v>
      </c>
      <c r="J249" s="13">
        <f>G249+H249+I249</f>
        <v>128.72789999999998</v>
      </c>
      <c r="K249" s="13">
        <f>J249*1.1</f>
        <v>141.60068999999999</v>
      </c>
      <c r="L249" s="8"/>
      <c r="M249" s="5" t="s">
        <v>1323</v>
      </c>
      <c r="N249" s="8" t="s">
        <v>1324</v>
      </c>
      <c r="O249" s="9" t="s">
        <v>1325</v>
      </c>
      <c r="P249" s="11">
        <v>46238</v>
      </c>
    </row>
    <row r="250" spans="1:16" ht="66" customHeight="1" x14ac:dyDescent="0.2">
      <c r="A250" s="4" t="s">
        <v>26</v>
      </c>
      <c r="B250" s="5" t="s">
        <v>361</v>
      </c>
      <c r="C250" s="5" t="s">
        <v>712</v>
      </c>
      <c r="D250" s="5" t="s">
        <v>503</v>
      </c>
      <c r="E250" s="5" t="s">
        <v>147</v>
      </c>
      <c r="F250" s="6">
        <v>1</v>
      </c>
      <c r="G250" s="7">
        <v>91.45</v>
      </c>
      <c r="H250" s="12">
        <f>G250*0.17</f>
        <v>15.546500000000002</v>
      </c>
      <c r="I250" s="13">
        <f>G250*0.3</f>
        <v>27.434999999999999</v>
      </c>
      <c r="J250" s="13">
        <f>G250+H250+I250</f>
        <v>134.4315</v>
      </c>
      <c r="K250" s="13">
        <f>J250*1.1</f>
        <v>147.87465</v>
      </c>
      <c r="L250" s="8"/>
      <c r="M250" s="5" t="s">
        <v>1335</v>
      </c>
      <c r="N250" s="8" t="s">
        <v>1336</v>
      </c>
      <c r="O250" s="9" t="s">
        <v>1337</v>
      </c>
      <c r="P250" s="11">
        <v>46238</v>
      </c>
    </row>
    <row r="251" spans="1:16" ht="66" customHeight="1" x14ac:dyDescent="0.2">
      <c r="A251" s="4" t="s">
        <v>26</v>
      </c>
      <c r="B251" s="5" t="s">
        <v>361</v>
      </c>
      <c r="C251" s="5" t="s">
        <v>1237</v>
      </c>
      <c r="D251" s="5" t="s">
        <v>503</v>
      </c>
      <c r="E251" s="5" t="s">
        <v>147</v>
      </c>
      <c r="F251" s="6">
        <v>1</v>
      </c>
      <c r="G251" s="7">
        <v>87.57</v>
      </c>
      <c r="H251" s="12">
        <f>G251*0.17</f>
        <v>14.886900000000001</v>
      </c>
      <c r="I251" s="13">
        <f>G251*0.3</f>
        <v>26.270999999999997</v>
      </c>
      <c r="J251" s="13">
        <f>G251+H251+I251</f>
        <v>128.72789999999998</v>
      </c>
      <c r="K251" s="13">
        <f>J251*1.1</f>
        <v>141.60068999999999</v>
      </c>
      <c r="L251" s="8"/>
      <c r="M251" s="5" t="s">
        <v>1318</v>
      </c>
      <c r="N251" s="8" t="s">
        <v>1319</v>
      </c>
      <c r="O251" s="9" t="s">
        <v>1320</v>
      </c>
      <c r="P251" s="11">
        <v>46238</v>
      </c>
    </row>
    <row r="252" spans="1:16" ht="66" customHeight="1" x14ac:dyDescent="0.2">
      <c r="A252" s="4" t="s">
        <v>26</v>
      </c>
      <c r="B252" s="5" t="s">
        <v>361</v>
      </c>
      <c r="C252" s="5" t="s">
        <v>1235</v>
      </c>
      <c r="D252" s="5" t="s">
        <v>503</v>
      </c>
      <c r="E252" s="5" t="s">
        <v>147</v>
      </c>
      <c r="F252" s="6">
        <v>1</v>
      </c>
      <c r="G252" s="7">
        <v>91.45</v>
      </c>
      <c r="H252" s="12">
        <f>G252*0.17</f>
        <v>15.546500000000002</v>
      </c>
      <c r="I252" s="13">
        <f>G252*0.3</f>
        <v>27.434999999999999</v>
      </c>
      <c r="J252" s="13">
        <f>G252+H252+I252</f>
        <v>134.4315</v>
      </c>
      <c r="K252" s="13">
        <f>J252*1.1</f>
        <v>147.87465</v>
      </c>
      <c r="L252" s="8"/>
      <c r="M252" s="5" t="s">
        <v>719</v>
      </c>
      <c r="N252" s="8" t="s">
        <v>1331</v>
      </c>
      <c r="O252" s="9" t="s">
        <v>721</v>
      </c>
      <c r="P252" s="11">
        <v>46237</v>
      </c>
    </row>
    <row r="253" spans="1:16" ht="66" customHeight="1" x14ac:dyDescent="0.2">
      <c r="A253" s="4" t="s">
        <v>26</v>
      </c>
      <c r="B253" s="5" t="s">
        <v>805</v>
      </c>
      <c r="C253" s="5" t="s">
        <v>994</v>
      </c>
      <c r="D253" s="5" t="s">
        <v>573</v>
      </c>
      <c r="E253" s="5" t="s">
        <v>147</v>
      </c>
      <c r="F253" s="6">
        <v>1</v>
      </c>
      <c r="G253" s="7">
        <v>140.53</v>
      </c>
      <c r="H253" s="12">
        <f>G253*0.14</f>
        <v>19.674200000000003</v>
      </c>
      <c r="I253" s="13">
        <f>G253*0.22</f>
        <v>30.916599999999999</v>
      </c>
      <c r="J253" s="13">
        <f>G253+H253+I253</f>
        <v>191.1208</v>
      </c>
      <c r="K253" s="13">
        <f>J253*1.1</f>
        <v>210.23288000000002</v>
      </c>
      <c r="L253" s="8"/>
      <c r="M253" s="5" t="s">
        <v>875</v>
      </c>
      <c r="N253" s="8" t="s">
        <v>1378</v>
      </c>
      <c r="O253" s="9" t="s">
        <v>1380</v>
      </c>
      <c r="P253" s="11">
        <v>46239</v>
      </c>
    </row>
    <row r="254" spans="1:16" ht="66" customHeight="1" x14ac:dyDescent="0.2">
      <c r="A254" s="4" t="s">
        <v>26</v>
      </c>
      <c r="B254" s="5" t="s">
        <v>805</v>
      </c>
      <c r="C254" s="5" t="s">
        <v>994</v>
      </c>
      <c r="D254" s="5" t="s">
        <v>765</v>
      </c>
      <c r="E254" s="5" t="s">
        <v>147</v>
      </c>
      <c r="F254" s="6">
        <v>1</v>
      </c>
      <c r="G254" s="7">
        <v>140.53</v>
      </c>
      <c r="H254" s="12">
        <f>G254*0.14</f>
        <v>19.674200000000003</v>
      </c>
      <c r="I254" s="13">
        <f>G254*0.22</f>
        <v>30.916599999999999</v>
      </c>
      <c r="J254" s="13">
        <f>G254+H254+I254</f>
        <v>191.1208</v>
      </c>
      <c r="K254" s="13">
        <f>J254*1.1</f>
        <v>210.23288000000002</v>
      </c>
      <c r="L254" s="8"/>
      <c r="M254" s="5" t="s">
        <v>359</v>
      </c>
      <c r="N254" s="8" t="s">
        <v>1378</v>
      </c>
      <c r="O254" s="9" t="s">
        <v>360</v>
      </c>
      <c r="P254" s="11">
        <v>46239</v>
      </c>
    </row>
    <row r="255" spans="1:16" ht="66" customHeight="1" x14ac:dyDescent="0.2">
      <c r="A255" s="4" t="s">
        <v>26</v>
      </c>
      <c r="B255" s="5" t="s">
        <v>805</v>
      </c>
      <c r="C255" s="5" t="s">
        <v>994</v>
      </c>
      <c r="D255" s="5" t="s">
        <v>765</v>
      </c>
      <c r="E255" s="5" t="s">
        <v>147</v>
      </c>
      <c r="F255" s="6">
        <v>1</v>
      </c>
      <c r="G255" s="7">
        <v>140.53</v>
      </c>
      <c r="H255" s="12">
        <f>G255*0.14</f>
        <v>19.674200000000003</v>
      </c>
      <c r="I255" s="13">
        <f>G255*0.22</f>
        <v>30.916599999999999</v>
      </c>
      <c r="J255" s="13">
        <f>G255+H255+I255</f>
        <v>191.1208</v>
      </c>
      <c r="K255" s="13">
        <f>J255*1.1</f>
        <v>210.23288000000002</v>
      </c>
      <c r="L255" s="8"/>
      <c r="M255" s="5" t="s">
        <v>1383</v>
      </c>
      <c r="N255" s="8" t="s">
        <v>1384</v>
      </c>
      <c r="O255" s="9" t="s">
        <v>1385</v>
      </c>
      <c r="P255" s="11">
        <v>46239</v>
      </c>
    </row>
    <row r="256" spans="1:16" ht="66" customHeight="1" x14ac:dyDescent="0.2">
      <c r="A256" s="4" t="s">
        <v>26</v>
      </c>
      <c r="B256" s="5" t="s">
        <v>805</v>
      </c>
      <c r="C256" s="5" t="s">
        <v>994</v>
      </c>
      <c r="D256" s="5" t="s">
        <v>575</v>
      </c>
      <c r="E256" s="5" t="s">
        <v>147</v>
      </c>
      <c r="F256" s="6">
        <v>1</v>
      </c>
      <c r="G256" s="7">
        <v>140.53</v>
      </c>
      <c r="H256" s="12">
        <f>G256*0.14</f>
        <v>19.674200000000003</v>
      </c>
      <c r="I256" s="13">
        <f>G256*0.22</f>
        <v>30.916599999999999</v>
      </c>
      <c r="J256" s="13">
        <f>G256+H256+I256</f>
        <v>191.1208</v>
      </c>
      <c r="K256" s="13">
        <f>J256*1.1</f>
        <v>210.23288000000002</v>
      </c>
      <c r="L256" s="8"/>
      <c r="M256" s="5" t="s">
        <v>364</v>
      </c>
      <c r="N256" s="8" t="s">
        <v>1390</v>
      </c>
      <c r="O256" s="9" t="s">
        <v>1068</v>
      </c>
      <c r="P256" s="11">
        <v>46239</v>
      </c>
    </row>
    <row r="257" spans="1:16" ht="66" customHeight="1" x14ac:dyDescent="0.2">
      <c r="A257" s="4" t="s">
        <v>26</v>
      </c>
      <c r="B257" s="5" t="s">
        <v>805</v>
      </c>
      <c r="C257" s="5" t="s">
        <v>858</v>
      </c>
      <c r="D257" s="5" t="s">
        <v>573</v>
      </c>
      <c r="E257" s="5" t="s">
        <v>147</v>
      </c>
      <c r="F257" s="6">
        <v>1</v>
      </c>
      <c r="G257" s="7">
        <v>140.53</v>
      </c>
      <c r="H257" s="12">
        <f>G257*0.14</f>
        <v>19.674200000000003</v>
      </c>
      <c r="I257" s="13">
        <f>G257*0.22</f>
        <v>30.916599999999999</v>
      </c>
      <c r="J257" s="13">
        <f>G257+H257+I257</f>
        <v>191.1208</v>
      </c>
      <c r="K257" s="13">
        <f>J257*1.1</f>
        <v>210.23288000000002</v>
      </c>
      <c r="L257" s="8"/>
      <c r="M257" s="5" t="s">
        <v>875</v>
      </c>
      <c r="N257" s="8" t="s">
        <v>1378</v>
      </c>
      <c r="O257" s="9" t="s">
        <v>1381</v>
      </c>
      <c r="P257" s="11">
        <v>46239</v>
      </c>
    </row>
    <row r="258" spans="1:16" ht="66" customHeight="1" x14ac:dyDescent="0.2">
      <c r="A258" s="4" t="s">
        <v>26</v>
      </c>
      <c r="B258" s="5" t="s">
        <v>805</v>
      </c>
      <c r="C258" s="5" t="s">
        <v>858</v>
      </c>
      <c r="D258" s="5" t="s">
        <v>665</v>
      </c>
      <c r="E258" s="5" t="s">
        <v>147</v>
      </c>
      <c r="F258" s="6">
        <v>1</v>
      </c>
      <c r="G258" s="7">
        <v>140.53</v>
      </c>
      <c r="H258" s="12">
        <f>G258*0.14</f>
        <v>19.674200000000003</v>
      </c>
      <c r="I258" s="13">
        <f>G258*0.22</f>
        <v>30.916599999999999</v>
      </c>
      <c r="J258" s="13">
        <f>G258+H258+I258</f>
        <v>191.1208</v>
      </c>
      <c r="K258" s="13">
        <f>J258*1.1</f>
        <v>210.23288000000002</v>
      </c>
      <c r="L258" s="8"/>
      <c r="M258" s="5" t="s">
        <v>1383</v>
      </c>
      <c r="N258" s="8" t="s">
        <v>1384</v>
      </c>
      <c r="O258" s="9" t="s">
        <v>1386</v>
      </c>
      <c r="P258" s="11">
        <v>46239</v>
      </c>
    </row>
    <row r="259" spans="1:16" ht="66" customHeight="1" x14ac:dyDescent="0.2">
      <c r="A259" s="4" t="s">
        <v>26</v>
      </c>
      <c r="B259" s="5" t="s">
        <v>805</v>
      </c>
      <c r="C259" s="5" t="s">
        <v>858</v>
      </c>
      <c r="D259" s="5" t="s">
        <v>665</v>
      </c>
      <c r="E259" s="5" t="s">
        <v>147</v>
      </c>
      <c r="F259" s="6">
        <v>1</v>
      </c>
      <c r="G259" s="7">
        <v>140.53</v>
      </c>
      <c r="H259" s="12">
        <f>G259*0.14</f>
        <v>19.674200000000003</v>
      </c>
      <c r="I259" s="13">
        <f>G259*0.22</f>
        <v>30.916599999999999</v>
      </c>
      <c r="J259" s="13">
        <f>G259+H259+I259</f>
        <v>191.1208</v>
      </c>
      <c r="K259" s="13">
        <f>J259*1.1</f>
        <v>210.23288000000002</v>
      </c>
      <c r="L259" s="8"/>
      <c r="M259" s="5" t="s">
        <v>978</v>
      </c>
      <c r="N259" s="8" t="s">
        <v>1388</v>
      </c>
      <c r="O259" s="9" t="s">
        <v>409</v>
      </c>
      <c r="P259" s="11">
        <v>46239</v>
      </c>
    </row>
    <row r="260" spans="1:16" ht="66" customHeight="1" x14ac:dyDescent="0.2">
      <c r="A260" s="4" t="s">
        <v>26</v>
      </c>
      <c r="B260" s="5" t="s">
        <v>805</v>
      </c>
      <c r="C260" s="5" t="s">
        <v>858</v>
      </c>
      <c r="D260" s="5" t="s">
        <v>575</v>
      </c>
      <c r="E260" s="5" t="s">
        <v>147</v>
      </c>
      <c r="F260" s="6">
        <v>1</v>
      </c>
      <c r="G260" s="7">
        <v>140.53</v>
      </c>
      <c r="H260" s="12">
        <f>G260*0.14</f>
        <v>19.674200000000003</v>
      </c>
      <c r="I260" s="13">
        <f>G260*0.22</f>
        <v>30.916599999999999</v>
      </c>
      <c r="J260" s="13">
        <f>G260+H260+I260</f>
        <v>191.1208</v>
      </c>
      <c r="K260" s="13">
        <f>J260*1.1</f>
        <v>210.23288000000002</v>
      </c>
      <c r="L260" s="8"/>
      <c r="M260" s="5" t="s">
        <v>364</v>
      </c>
      <c r="N260" s="8" t="s">
        <v>1390</v>
      </c>
      <c r="O260" s="9" t="s">
        <v>856</v>
      </c>
      <c r="P260" s="11">
        <v>46239</v>
      </c>
    </row>
    <row r="261" spans="1:16" ht="66" customHeight="1" x14ac:dyDescent="0.2">
      <c r="A261" s="4" t="s">
        <v>26</v>
      </c>
      <c r="B261" s="5" t="s">
        <v>805</v>
      </c>
      <c r="C261" s="5" t="s">
        <v>858</v>
      </c>
      <c r="D261" s="5" t="s">
        <v>575</v>
      </c>
      <c r="E261" s="5" t="s">
        <v>147</v>
      </c>
      <c r="F261" s="6">
        <v>1</v>
      </c>
      <c r="G261" s="7">
        <v>140.53</v>
      </c>
      <c r="H261" s="12">
        <f>G261*0.14</f>
        <v>19.674200000000003</v>
      </c>
      <c r="I261" s="13">
        <f>G261*0.22</f>
        <v>30.916599999999999</v>
      </c>
      <c r="J261" s="13">
        <f>G261+H261+I261</f>
        <v>191.1208</v>
      </c>
      <c r="K261" s="13">
        <f>J261*1.1</f>
        <v>210.23288000000002</v>
      </c>
      <c r="L261" s="8"/>
      <c r="M261" s="5" t="s">
        <v>364</v>
      </c>
      <c r="N261" s="8" t="s">
        <v>1390</v>
      </c>
      <c r="O261" s="9" t="s">
        <v>857</v>
      </c>
      <c r="P261" s="11">
        <v>46239</v>
      </c>
    </row>
    <row r="262" spans="1:16" ht="66" customHeight="1" x14ac:dyDescent="0.2">
      <c r="A262" s="4" t="s">
        <v>26</v>
      </c>
      <c r="B262" s="5" t="s">
        <v>805</v>
      </c>
      <c r="C262" s="5" t="s">
        <v>995</v>
      </c>
      <c r="D262" s="5" t="s">
        <v>665</v>
      </c>
      <c r="E262" s="5" t="s">
        <v>147</v>
      </c>
      <c r="F262" s="6">
        <v>1</v>
      </c>
      <c r="G262" s="7">
        <v>140.53</v>
      </c>
      <c r="H262" s="12">
        <f>G262*0.14</f>
        <v>19.674200000000003</v>
      </c>
      <c r="I262" s="13">
        <f>G262*0.22</f>
        <v>30.916599999999999</v>
      </c>
      <c r="J262" s="13">
        <f>G262+H262+I262</f>
        <v>191.1208</v>
      </c>
      <c r="K262" s="13">
        <f>J262*1.1</f>
        <v>210.23288000000002</v>
      </c>
      <c r="L262" s="8"/>
      <c r="M262" s="5" t="s">
        <v>978</v>
      </c>
      <c r="N262" s="8" t="s">
        <v>1388</v>
      </c>
      <c r="O262" s="9" t="s">
        <v>408</v>
      </c>
      <c r="P262" s="11">
        <v>46239</v>
      </c>
    </row>
    <row r="263" spans="1:16" ht="66" customHeight="1" x14ac:dyDescent="0.2">
      <c r="A263" s="4" t="s">
        <v>26</v>
      </c>
      <c r="B263" s="5" t="s">
        <v>640</v>
      </c>
      <c r="C263" s="5" t="s">
        <v>329</v>
      </c>
      <c r="D263" s="5" t="s">
        <v>540</v>
      </c>
      <c r="E263" s="5" t="s">
        <v>147</v>
      </c>
      <c r="F263" s="6">
        <v>1</v>
      </c>
      <c r="G263" s="7">
        <v>78.75</v>
      </c>
      <c r="H263" s="12">
        <f>G263*0.17</f>
        <v>13.387500000000001</v>
      </c>
      <c r="I263" s="13">
        <f>G263*0.3</f>
        <v>23.625</v>
      </c>
      <c r="J263" s="13">
        <f>G263+H263+I263</f>
        <v>115.7625</v>
      </c>
      <c r="K263" s="13">
        <f>J263*1.1</f>
        <v>127.33875000000002</v>
      </c>
      <c r="L263" s="8"/>
      <c r="M263" s="5" t="s">
        <v>1298</v>
      </c>
      <c r="N263" s="8" t="s">
        <v>1299</v>
      </c>
      <c r="O263" s="9" t="s">
        <v>1304</v>
      </c>
      <c r="P263" s="11">
        <v>46238</v>
      </c>
    </row>
    <row r="264" spans="1:16" ht="66" customHeight="1" x14ac:dyDescent="0.2">
      <c r="A264" s="4" t="s">
        <v>26</v>
      </c>
      <c r="B264" s="5" t="s">
        <v>640</v>
      </c>
      <c r="C264" s="5" t="s">
        <v>643</v>
      </c>
      <c r="D264" s="5" t="s">
        <v>540</v>
      </c>
      <c r="E264" s="5" t="s">
        <v>147</v>
      </c>
      <c r="F264" s="6">
        <v>1</v>
      </c>
      <c r="G264" s="7">
        <v>169.65</v>
      </c>
      <c r="H264" s="12">
        <f>G264*0.14</f>
        <v>23.751000000000005</v>
      </c>
      <c r="I264" s="13">
        <f>G264*0.22</f>
        <v>37.323</v>
      </c>
      <c r="J264" s="13">
        <f>G264+H264+I264</f>
        <v>230.72400000000002</v>
      </c>
      <c r="K264" s="13">
        <f>J264*1.1</f>
        <v>253.79640000000003</v>
      </c>
      <c r="L264" s="8"/>
      <c r="M264" s="5" t="s">
        <v>1401</v>
      </c>
      <c r="N264" s="8" t="s">
        <v>1402</v>
      </c>
      <c r="O264" s="9" t="s">
        <v>1252</v>
      </c>
      <c r="P264" s="11">
        <v>46239</v>
      </c>
    </row>
    <row r="265" spans="1:16" ht="66" customHeight="1" x14ac:dyDescent="0.2">
      <c r="A265" s="4" t="s">
        <v>26</v>
      </c>
      <c r="B265" s="5" t="s">
        <v>684</v>
      </c>
      <c r="C265" s="5" t="s">
        <v>425</v>
      </c>
      <c r="D265" s="5" t="s">
        <v>812</v>
      </c>
      <c r="E265" s="5" t="s">
        <v>147</v>
      </c>
      <c r="F265" s="6">
        <v>1</v>
      </c>
      <c r="G265" s="7">
        <v>95.83</v>
      </c>
      <c r="H265" s="12">
        <f>G265*0.17</f>
        <v>16.2911</v>
      </c>
      <c r="I265" s="13">
        <f>G265*0.3</f>
        <v>28.748999999999999</v>
      </c>
      <c r="J265" s="13">
        <f>G265+H265+I265</f>
        <v>140.87010000000001</v>
      </c>
      <c r="K265" s="13">
        <f>J265*1.1</f>
        <v>154.95711000000003</v>
      </c>
      <c r="L265" s="8"/>
      <c r="M265" s="5" t="s">
        <v>823</v>
      </c>
      <c r="N265" s="8" t="s">
        <v>1349</v>
      </c>
      <c r="O265" s="9" t="s">
        <v>921</v>
      </c>
      <c r="P265" s="11">
        <v>46238</v>
      </c>
    </row>
    <row r="266" spans="1:16" ht="66" customHeight="1" x14ac:dyDescent="0.2">
      <c r="A266" s="4" t="s">
        <v>80</v>
      </c>
      <c r="B266" s="5" t="s">
        <v>1339</v>
      </c>
      <c r="C266" s="5" t="s">
        <v>807</v>
      </c>
      <c r="D266" s="5" t="s">
        <v>1340</v>
      </c>
      <c r="E266" s="5" t="s">
        <v>191</v>
      </c>
      <c r="F266" s="6">
        <v>30</v>
      </c>
      <c r="G266" s="7">
        <v>1301.44</v>
      </c>
      <c r="H266" s="12">
        <f>G266*0.1</f>
        <v>130.14400000000001</v>
      </c>
      <c r="I266" s="13">
        <f>G266*0.15</f>
        <v>195.21600000000001</v>
      </c>
      <c r="J266" s="13">
        <f>G266+H266+I266</f>
        <v>1626.8000000000002</v>
      </c>
      <c r="K266" s="13">
        <f>J266*1.1</f>
        <v>1789.4800000000002</v>
      </c>
      <c r="L266" s="8"/>
      <c r="M266" s="5" t="s">
        <v>946</v>
      </c>
      <c r="N266" s="8" t="s">
        <v>1539</v>
      </c>
      <c r="O266" s="9" t="s">
        <v>1547</v>
      </c>
      <c r="P266" s="11">
        <v>46244</v>
      </c>
    </row>
    <row r="267" spans="1:16" ht="66" customHeight="1" x14ac:dyDescent="0.2">
      <c r="A267" s="4" t="s">
        <v>80</v>
      </c>
      <c r="B267" s="5" t="s">
        <v>1339</v>
      </c>
      <c r="C267" s="5" t="s">
        <v>650</v>
      </c>
      <c r="D267" s="5" t="s">
        <v>1340</v>
      </c>
      <c r="E267" s="5" t="s">
        <v>191</v>
      </c>
      <c r="F267" s="6">
        <v>30</v>
      </c>
      <c r="G267" s="7">
        <v>330.79</v>
      </c>
      <c r="H267" s="12">
        <f>G267*0.14</f>
        <v>46.310600000000008</v>
      </c>
      <c r="I267" s="13">
        <f>G267*0.22</f>
        <v>72.773800000000008</v>
      </c>
      <c r="J267" s="13">
        <f>G267+H267+I267</f>
        <v>449.87440000000004</v>
      </c>
      <c r="K267" s="13">
        <f>J267*1.1</f>
        <v>494.86184000000009</v>
      </c>
      <c r="L267" s="8"/>
      <c r="M267" s="5" t="s">
        <v>870</v>
      </c>
      <c r="N267" s="8" t="s">
        <v>1433</v>
      </c>
      <c r="O267" s="9" t="s">
        <v>1022</v>
      </c>
      <c r="P267" s="11">
        <v>46240</v>
      </c>
    </row>
    <row r="268" spans="1:16" ht="66" customHeight="1" x14ac:dyDescent="0.2">
      <c r="A268" s="4" t="s">
        <v>80</v>
      </c>
      <c r="B268" s="5" t="s">
        <v>1339</v>
      </c>
      <c r="C268" s="5" t="s">
        <v>865</v>
      </c>
      <c r="D268" s="5" t="s">
        <v>1340</v>
      </c>
      <c r="E268" s="5" t="s">
        <v>191</v>
      </c>
      <c r="F268" s="6">
        <v>30</v>
      </c>
      <c r="G268" s="7">
        <v>650.72</v>
      </c>
      <c r="H268" s="12">
        <f>G268*0.1</f>
        <v>65.072000000000003</v>
      </c>
      <c r="I268" s="13">
        <f>G268*0.15</f>
        <v>97.608000000000004</v>
      </c>
      <c r="J268" s="13">
        <f>G268+H268+I268</f>
        <v>813.40000000000009</v>
      </c>
      <c r="K268" s="13">
        <f>J268*1.1</f>
        <v>894.74000000000012</v>
      </c>
      <c r="L268" s="8"/>
      <c r="M268" s="5" t="s">
        <v>1534</v>
      </c>
      <c r="N268" s="8" t="s">
        <v>1535</v>
      </c>
      <c r="O268" s="9" t="s">
        <v>443</v>
      </c>
      <c r="P268" s="11">
        <v>46239</v>
      </c>
    </row>
    <row r="269" spans="1:16" ht="66" customHeight="1" x14ac:dyDescent="0.2">
      <c r="A269" s="4" t="s">
        <v>80</v>
      </c>
      <c r="B269" s="5" t="s">
        <v>1339</v>
      </c>
      <c r="C269" s="5" t="s">
        <v>499</v>
      </c>
      <c r="D269" s="5" t="s">
        <v>1340</v>
      </c>
      <c r="E269" s="5" t="s">
        <v>191</v>
      </c>
      <c r="F269" s="6">
        <v>60</v>
      </c>
      <c r="G269" s="7">
        <v>1301.44</v>
      </c>
      <c r="H269" s="12">
        <f>G269*0.1</f>
        <v>130.14400000000001</v>
      </c>
      <c r="I269" s="13">
        <f>G269*0.15</f>
        <v>195.21600000000001</v>
      </c>
      <c r="J269" s="13">
        <f>G269+H269+I269</f>
        <v>1626.8000000000002</v>
      </c>
      <c r="K269" s="13">
        <f>J269*1.1</f>
        <v>1789.4800000000002</v>
      </c>
      <c r="L269" s="8"/>
      <c r="M269" s="5" t="s">
        <v>946</v>
      </c>
      <c r="N269" s="8" t="s">
        <v>1539</v>
      </c>
      <c r="O269" s="9" t="s">
        <v>1546</v>
      </c>
      <c r="P269" s="11">
        <v>46244</v>
      </c>
    </row>
    <row r="270" spans="1:16" ht="66" customHeight="1" x14ac:dyDescent="0.2">
      <c r="A270" s="4" t="s">
        <v>80</v>
      </c>
      <c r="B270" s="5" t="s">
        <v>1339</v>
      </c>
      <c r="C270" s="5" t="s">
        <v>1346</v>
      </c>
      <c r="D270" s="5" t="s">
        <v>1340</v>
      </c>
      <c r="E270" s="5" t="s">
        <v>191</v>
      </c>
      <c r="F270" s="6">
        <v>30</v>
      </c>
      <c r="G270" s="7">
        <v>976.08</v>
      </c>
      <c r="H270" s="12">
        <f>G270*0.1</f>
        <v>97.608000000000004</v>
      </c>
      <c r="I270" s="13">
        <f>G270*0.15</f>
        <v>146.41200000000001</v>
      </c>
      <c r="J270" s="13">
        <f>G270+H270+I270</f>
        <v>1220.1000000000001</v>
      </c>
      <c r="K270" s="13">
        <f>J270*1.1</f>
        <v>1342.1100000000004</v>
      </c>
      <c r="L270" s="8"/>
      <c r="M270" s="5" t="s">
        <v>94</v>
      </c>
      <c r="N270" s="8" t="s">
        <v>1538</v>
      </c>
      <c r="O270" s="9" t="s">
        <v>390</v>
      </c>
      <c r="P270" s="11">
        <v>46253</v>
      </c>
    </row>
    <row r="271" spans="1:16" ht="66" customHeight="1" x14ac:dyDescent="0.2">
      <c r="A271" s="4" t="s">
        <v>28</v>
      </c>
      <c r="B271" s="5" t="s">
        <v>77</v>
      </c>
      <c r="C271" s="5" t="s">
        <v>516</v>
      </c>
      <c r="D271" s="5" t="s">
        <v>1241</v>
      </c>
      <c r="E271" s="5" t="s">
        <v>156</v>
      </c>
      <c r="F271" s="6">
        <v>10</v>
      </c>
      <c r="G271" s="7">
        <v>245.96</v>
      </c>
      <c r="H271" s="12">
        <f>G271*0.14</f>
        <v>34.434400000000004</v>
      </c>
      <c r="I271" s="13">
        <f>G271*0.22</f>
        <v>54.111200000000004</v>
      </c>
      <c r="J271" s="13">
        <f>G271+H271+I271</f>
        <v>334.50560000000002</v>
      </c>
      <c r="K271" s="13">
        <f>J271*1.1</f>
        <v>367.95616000000007</v>
      </c>
      <c r="L271" s="8"/>
      <c r="M271" s="5" t="s">
        <v>776</v>
      </c>
      <c r="N271" s="8" t="s">
        <v>1424</v>
      </c>
      <c r="O271" s="9" t="s">
        <v>800</v>
      </c>
      <c r="P271" s="11">
        <v>46240</v>
      </c>
    </row>
    <row r="272" spans="1:16" ht="66" customHeight="1" x14ac:dyDescent="0.2">
      <c r="A272" s="4" t="s">
        <v>28</v>
      </c>
      <c r="B272" s="5" t="s">
        <v>77</v>
      </c>
      <c r="C272" s="5" t="s">
        <v>582</v>
      </c>
      <c r="D272" s="5" t="s">
        <v>1241</v>
      </c>
      <c r="E272" s="5" t="s">
        <v>156</v>
      </c>
      <c r="F272" s="6">
        <v>5</v>
      </c>
      <c r="G272" s="7">
        <v>122.98</v>
      </c>
      <c r="H272" s="12">
        <f>G272*0.14</f>
        <v>17.217200000000002</v>
      </c>
      <c r="I272" s="13">
        <f>G272*0.22</f>
        <v>27.055600000000002</v>
      </c>
      <c r="J272" s="13">
        <f>G272+H272+I272</f>
        <v>167.25280000000001</v>
      </c>
      <c r="K272" s="13">
        <f>J272*1.1</f>
        <v>183.97808000000003</v>
      </c>
      <c r="L272" s="8"/>
      <c r="M272" s="5" t="s">
        <v>571</v>
      </c>
      <c r="N272" s="8" t="s">
        <v>1370</v>
      </c>
      <c r="O272" s="9" t="s">
        <v>572</v>
      </c>
      <c r="P272" s="11">
        <v>46238</v>
      </c>
    </row>
    <row r="273" spans="1:16" ht="66" customHeight="1" x14ac:dyDescent="0.2">
      <c r="A273" s="4" t="s">
        <v>28</v>
      </c>
      <c r="B273" s="5" t="s">
        <v>77</v>
      </c>
      <c r="C273" s="5" t="s">
        <v>497</v>
      </c>
      <c r="D273" s="5" t="s">
        <v>1241</v>
      </c>
      <c r="E273" s="5" t="s">
        <v>156</v>
      </c>
      <c r="F273" s="6">
        <v>10</v>
      </c>
      <c r="G273" s="7">
        <v>491.92</v>
      </c>
      <c r="H273" s="12">
        <f>G273*0.14</f>
        <v>68.868800000000007</v>
      </c>
      <c r="I273" s="13">
        <f>G273*0.22</f>
        <v>108.22240000000001</v>
      </c>
      <c r="J273" s="13">
        <f>G273+H273+I273</f>
        <v>669.01120000000003</v>
      </c>
      <c r="K273" s="13">
        <f>J273*1.1</f>
        <v>735.91232000000014</v>
      </c>
      <c r="L273" s="8"/>
      <c r="M273" s="5" t="s">
        <v>1496</v>
      </c>
      <c r="N273" s="8" t="s">
        <v>1497</v>
      </c>
      <c r="O273" s="9" t="s">
        <v>1498</v>
      </c>
      <c r="P273" s="11">
        <v>46241</v>
      </c>
    </row>
    <row r="274" spans="1:16" ht="66" customHeight="1" x14ac:dyDescent="0.2">
      <c r="A274" s="4" t="s">
        <v>28</v>
      </c>
      <c r="B274" s="5" t="s">
        <v>77</v>
      </c>
      <c r="C274" s="5" t="s">
        <v>496</v>
      </c>
      <c r="D274" s="5" t="s">
        <v>1241</v>
      </c>
      <c r="E274" s="5" t="s">
        <v>156</v>
      </c>
      <c r="F274" s="6">
        <v>5</v>
      </c>
      <c r="G274" s="7">
        <v>245.96</v>
      </c>
      <c r="H274" s="12">
        <f>G274*0.14</f>
        <v>34.434400000000004</v>
      </c>
      <c r="I274" s="13">
        <f>G274*0.22</f>
        <v>54.111200000000004</v>
      </c>
      <c r="J274" s="13">
        <f>G274+H274+I274</f>
        <v>334.50560000000002</v>
      </c>
      <c r="K274" s="13">
        <f>J274*1.1</f>
        <v>367.95616000000007</v>
      </c>
      <c r="L274" s="8"/>
      <c r="M274" s="5" t="s">
        <v>776</v>
      </c>
      <c r="N274" s="8" t="s">
        <v>1424</v>
      </c>
      <c r="O274" s="9" t="s">
        <v>797</v>
      </c>
      <c r="P274" s="11">
        <v>46240</v>
      </c>
    </row>
    <row r="275" spans="1:16" ht="66" customHeight="1" x14ac:dyDescent="0.2">
      <c r="A275" s="4" t="s">
        <v>28</v>
      </c>
      <c r="B275" s="5" t="s">
        <v>28</v>
      </c>
      <c r="C275" s="5" t="s">
        <v>1081</v>
      </c>
      <c r="D275" s="5" t="s">
        <v>299</v>
      </c>
      <c r="E275" s="5" t="s">
        <v>156</v>
      </c>
      <c r="F275" s="6">
        <v>10</v>
      </c>
      <c r="G275" s="7">
        <v>737.88</v>
      </c>
      <c r="H275" s="12">
        <f>G275*0.1</f>
        <v>73.787999999999997</v>
      </c>
      <c r="I275" s="13">
        <f>G275*0.15</f>
        <v>110.682</v>
      </c>
      <c r="J275" s="13">
        <f>G275+H275+I275</f>
        <v>922.35</v>
      </c>
      <c r="K275" s="13">
        <f>J275*1.1</f>
        <v>1014.5850000000002</v>
      </c>
      <c r="L275" s="8"/>
      <c r="M275" s="5" t="s">
        <v>910</v>
      </c>
      <c r="N275" s="8" t="s">
        <v>1537</v>
      </c>
      <c r="O275" s="9" t="s">
        <v>912</v>
      </c>
      <c r="P275" s="11">
        <v>46264</v>
      </c>
    </row>
    <row r="276" spans="1:16" ht="66" customHeight="1" x14ac:dyDescent="0.2">
      <c r="A276" s="4" t="s">
        <v>28</v>
      </c>
      <c r="B276" s="5" t="s">
        <v>718</v>
      </c>
      <c r="C276" s="5" t="s">
        <v>29</v>
      </c>
      <c r="D276" s="5" t="s">
        <v>317</v>
      </c>
      <c r="E276" s="5" t="s">
        <v>156</v>
      </c>
      <c r="F276" s="6">
        <v>10</v>
      </c>
      <c r="G276" s="7">
        <v>532</v>
      </c>
      <c r="H276" s="12">
        <f>G276*0.1</f>
        <v>53.2</v>
      </c>
      <c r="I276" s="13">
        <f>G276*0.15</f>
        <v>79.8</v>
      </c>
      <c r="J276" s="13">
        <f>G276+H276+I276</f>
        <v>665</v>
      </c>
      <c r="K276" s="13">
        <f>J276*1.1</f>
        <v>731.50000000000011</v>
      </c>
      <c r="L276" s="8"/>
      <c r="M276" s="5" t="s">
        <v>963</v>
      </c>
      <c r="N276" s="8" t="s">
        <v>1505</v>
      </c>
      <c r="O276" s="9" t="s">
        <v>1509</v>
      </c>
      <c r="P276" s="11">
        <v>46241</v>
      </c>
    </row>
    <row r="277" spans="1:16" ht="66" customHeight="1" x14ac:dyDescent="0.2">
      <c r="A277" s="4" t="s">
        <v>28</v>
      </c>
      <c r="B277" s="5" t="s">
        <v>718</v>
      </c>
      <c r="C277" s="5" t="s">
        <v>319</v>
      </c>
      <c r="D277" s="5" t="s">
        <v>317</v>
      </c>
      <c r="E277" s="5" t="s">
        <v>156</v>
      </c>
      <c r="F277" s="6">
        <v>5</v>
      </c>
      <c r="G277" s="7">
        <v>265.04000000000002</v>
      </c>
      <c r="H277" s="12">
        <f>G277*0.14</f>
        <v>37.10560000000001</v>
      </c>
      <c r="I277" s="13">
        <f>G277*0.22</f>
        <v>58.308800000000005</v>
      </c>
      <c r="J277" s="13">
        <f>G277+H277+I277</f>
        <v>360.45440000000008</v>
      </c>
      <c r="K277" s="13">
        <f>J277*1.1</f>
        <v>396.49984000000012</v>
      </c>
      <c r="L277" s="8"/>
      <c r="M277" s="5" t="s">
        <v>1095</v>
      </c>
      <c r="N277" s="8" t="s">
        <v>1429</v>
      </c>
      <c r="O277" s="9" t="s">
        <v>1097</v>
      </c>
      <c r="P277" s="11">
        <v>46240</v>
      </c>
    </row>
    <row r="278" spans="1:16" ht="66" customHeight="1" x14ac:dyDescent="0.2">
      <c r="A278" s="4" t="s">
        <v>28</v>
      </c>
      <c r="B278" s="5" t="s">
        <v>718</v>
      </c>
      <c r="C278" s="5" t="s">
        <v>178</v>
      </c>
      <c r="D278" s="5" t="s">
        <v>317</v>
      </c>
      <c r="E278" s="5" t="s">
        <v>156</v>
      </c>
      <c r="F278" s="6">
        <v>10</v>
      </c>
      <c r="G278" s="7">
        <v>532</v>
      </c>
      <c r="H278" s="12">
        <f>G278*0.1</f>
        <v>53.2</v>
      </c>
      <c r="I278" s="13">
        <f>G278*0.15</f>
        <v>79.8</v>
      </c>
      <c r="J278" s="13">
        <f>G278+H278+I278</f>
        <v>665</v>
      </c>
      <c r="K278" s="13">
        <f>J278*1.1</f>
        <v>731.50000000000011</v>
      </c>
      <c r="L278" s="8"/>
      <c r="M278" s="5" t="s">
        <v>963</v>
      </c>
      <c r="N278" s="8" t="s">
        <v>1505</v>
      </c>
      <c r="O278" s="9" t="s">
        <v>1510</v>
      </c>
      <c r="P278" s="11">
        <v>46241</v>
      </c>
    </row>
    <row r="279" spans="1:16" ht="66" customHeight="1" x14ac:dyDescent="0.2">
      <c r="A279" s="4" t="s">
        <v>28</v>
      </c>
      <c r="B279" s="5" t="s">
        <v>814</v>
      </c>
      <c r="C279" s="5" t="s">
        <v>514</v>
      </c>
      <c r="D279" s="5" t="s">
        <v>956</v>
      </c>
      <c r="E279" s="5" t="s">
        <v>156</v>
      </c>
      <c r="F279" s="6">
        <v>14</v>
      </c>
      <c r="G279" s="7">
        <v>691.45</v>
      </c>
      <c r="H279" s="12">
        <f>G279*0.1</f>
        <v>69.14500000000001</v>
      </c>
      <c r="I279" s="13">
        <f>G279*0.15</f>
        <v>103.7175</v>
      </c>
      <c r="J279" s="13">
        <f>G279+H279+I279</f>
        <v>864.3125</v>
      </c>
      <c r="K279" s="13">
        <f>J279*1.1</f>
        <v>950.74375000000009</v>
      </c>
      <c r="L279" s="8"/>
      <c r="M279" s="5" t="s">
        <v>736</v>
      </c>
      <c r="N279" s="8" t="s">
        <v>1536</v>
      </c>
      <c r="O279" s="9" t="s">
        <v>739</v>
      </c>
      <c r="P279" s="11">
        <v>46246</v>
      </c>
    </row>
    <row r="280" spans="1:16" ht="66" customHeight="1" x14ac:dyDescent="0.2">
      <c r="A280" s="4" t="s">
        <v>28</v>
      </c>
      <c r="B280" s="5" t="s">
        <v>213</v>
      </c>
      <c r="C280" s="5" t="s">
        <v>693</v>
      </c>
      <c r="D280" s="5" t="s">
        <v>379</v>
      </c>
      <c r="E280" s="5" t="s">
        <v>156</v>
      </c>
      <c r="F280" s="6">
        <v>10</v>
      </c>
      <c r="G280" s="7">
        <v>532</v>
      </c>
      <c r="H280" s="12">
        <f>G280*0.1</f>
        <v>53.2</v>
      </c>
      <c r="I280" s="13">
        <f>G280*0.15</f>
        <v>79.8</v>
      </c>
      <c r="J280" s="13">
        <f>G280+H280+I280</f>
        <v>665</v>
      </c>
      <c r="K280" s="13">
        <f>J280*1.1</f>
        <v>731.50000000000011</v>
      </c>
      <c r="L280" s="8"/>
      <c r="M280" s="5" t="s">
        <v>963</v>
      </c>
      <c r="N280" s="8" t="s">
        <v>1505</v>
      </c>
      <c r="O280" s="9" t="s">
        <v>1508</v>
      </c>
      <c r="P280" s="11">
        <v>46241</v>
      </c>
    </row>
    <row r="281" spans="1:16" ht="66" customHeight="1" x14ac:dyDescent="0.2">
      <c r="A281" s="4" t="s">
        <v>30</v>
      </c>
      <c r="B281" s="5" t="s">
        <v>670</v>
      </c>
      <c r="C281" s="5" t="s">
        <v>196</v>
      </c>
      <c r="D281" s="5" t="s">
        <v>317</v>
      </c>
      <c r="E281" s="5" t="s">
        <v>187</v>
      </c>
      <c r="F281" s="6">
        <v>60</v>
      </c>
      <c r="G281" s="7">
        <v>393.21</v>
      </c>
      <c r="H281" s="12">
        <f>G281*0.14</f>
        <v>55.049400000000006</v>
      </c>
      <c r="I281" s="13">
        <f>G281*0.22</f>
        <v>86.506199999999993</v>
      </c>
      <c r="J281" s="13">
        <f>G281+H281+I281</f>
        <v>534.76559999999995</v>
      </c>
      <c r="K281" s="13">
        <f>J281*1.1</f>
        <v>588.24216000000001</v>
      </c>
      <c r="L281" s="8"/>
      <c r="M281" s="5" t="s">
        <v>1457</v>
      </c>
      <c r="N281" s="8" t="s">
        <v>1458</v>
      </c>
      <c r="O281" s="9" t="s">
        <v>1460</v>
      </c>
      <c r="P281" s="11">
        <v>46241</v>
      </c>
    </row>
    <row r="282" spans="1:16" ht="66" customHeight="1" x14ac:dyDescent="0.2">
      <c r="A282" s="4" t="s">
        <v>30</v>
      </c>
      <c r="B282" s="5" t="s">
        <v>670</v>
      </c>
      <c r="C282" s="5" t="s">
        <v>144</v>
      </c>
      <c r="D282" s="5" t="s">
        <v>317</v>
      </c>
      <c r="E282" s="5" t="s">
        <v>187</v>
      </c>
      <c r="F282" s="6">
        <v>14</v>
      </c>
      <c r="G282" s="7">
        <v>107.65</v>
      </c>
      <c r="H282" s="12">
        <f>G282*0.14</f>
        <v>15.071000000000002</v>
      </c>
      <c r="I282" s="13">
        <f>G282*0.22</f>
        <v>23.683</v>
      </c>
      <c r="J282" s="13">
        <f>G282+H282+I282</f>
        <v>146.404</v>
      </c>
      <c r="K282" s="13">
        <f>J282*1.1</f>
        <v>161.0444</v>
      </c>
      <c r="L282" s="8"/>
      <c r="M282" s="5" t="s">
        <v>823</v>
      </c>
      <c r="N282" s="8" t="s">
        <v>1349</v>
      </c>
      <c r="O282" s="9" t="s">
        <v>1130</v>
      </c>
      <c r="P282" s="11">
        <v>46238</v>
      </c>
    </row>
    <row r="283" spans="1:16" ht="66" customHeight="1" x14ac:dyDescent="0.2">
      <c r="A283" s="4" t="s">
        <v>30</v>
      </c>
      <c r="B283" s="5" t="s">
        <v>670</v>
      </c>
      <c r="C283" s="5" t="s">
        <v>220</v>
      </c>
      <c r="D283" s="5" t="s">
        <v>317</v>
      </c>
      <c r="E283" s="5" t="s">
        <v>187</v>
      </c>
      <c r="F283" s="6">
        <v>28</v>
      </c>
      <c r="G283" s="7">
        <v>183.52</v>
      </c>
      <c r="H283" s="12">
        <f>G283*0.14</f>
        <v>25.692800000000005</v>
      </c>
      <c r="I283" s="13">
        <f>G283*0.22</f>
        <v>40.374400000000001</v>
      </c>
      <c r="J283" s="13">
        <f>G283+H283+I283</f>
        <v>249.58720000000002</v>
      </c>
      <c r="K283" s="13">
        <f>J283*1.1</f>
        <v>274.54592000000002</v>
      </c>
      <c r="L283" s="8"/>
      <c r="M283" s="5" t="s">
        <v>411</v>
      </c>
      <c r="N283" s="8" t="s">
        <v>1419</v>
      </c>
      <c r="O283" s="9" t="s">
        <v>854</v>
      </c>
      <c r="P283" s="11">
        <v>46246</v>
      </c>
    </row>
    <row r="284" spans="1:16" ht="66" customHeight="1" x14ac:dyDescent="0.2">
      <c r="A284" s="4" t="s">
        <v>30</v>
      </c>
      <c r="B284" s="5" t="s">
        <v>670</v>
      </c>
      <c r="C284" s="5" t="s">
        <v>253</v>
      </c>
      <c r="D284" s="5" t="s">
        <v>317</v>
      </c>
      <c r="E284" s="5" t="s">
        <v>187</v>
      </c>
      <c r="F284" s="6">
        <v>56</v>
      </c>
      <c r="G284" s="7">
        <v>367.41</v>
      </c>
      <c r="H284" s="12">
        <f>G284*0.14</f>
        <v>51.437400000000011</v>
      </c>
      <c r="I284" s="13">
        <f>G284*0.22</f>
        <v>80.830200000000005</v>
      </c>
      <c r="J284" s="13">
        <f>G284+H284+I284</f>
        <v>499.67760000000004</v>
      </c>
      <c r="K284" s="13">
        <f>J284*1.1</f>
        <v>549.6453600000001</v>
      </c>
      <c r="L284" s="8"/>
      <c r="M284" s="5" t="s">
        <v>753</v>
      </c>
      <c r="N284" s="8" t="s">
        <v>1447</v>
      </c>
      <c r="O284" s="9" t="s">
        <v>1063</v>
      </c>
      <c r="P284" s="11">
        <v>46241</v>
      </c>
    </row>
    <row r="285" spans="1:16" ht="66" customHeight="1" x14ac:dyDescent="0.2">
      <c r="A285" s="4" t="s">
        <v>30</v>
      </c>
      <c r="B285" s="5" t="s">
        <v>670</v>
      </c>
      <c r="C285" s="5" t="s">
        <v>455</v>
      </c>
      <c r="D285" s="5" t="s">
        <v>317</v>
      </c>
      <c r="E285" s="5" t="s">
        <v>187</v>
      </c>
      <c r="F285" s="6">
        <v>60</v>
      </c>
      <c r="G285" s="7">
        <v>393.21</v>
      </c>
      <c r="H285" s="12">
        <f>G285*0.14</f>
        <v>55.049400000000006</v>
      </c>
      <c r="I285" s="13">
        <f>G285*0.22</f>
        <v>86.506199999999993</v>
      </c>
      <c r="J285" s="13">
        <f>G285+H285+I285</f>
        <v>534.76559999999995</v>
      </c>
      <c r="K285" s="13">
        <f>J285*1.1</f>
        <v>588.24216000000001</v>
      </c>
      <c r="L285" s="8"/>
      <c r="M285" s="5" t="s">
        <v>1457</v>
      </c>
      <c r="N285" s="8" t="s">
        <v>1458</v>
      </c>
      <c r="O285" s="9" t="s">
        <v>1459</v>
      </c>
      <c r="P285" s="11">
        <v>46241</v>
      </c>
    </row>
    <row r="286" spans="1:16" ht="66" customHeight="1" x14ac:dyDescent="0.2">
      <c r="A286" s="4" t="s">
        <v>30</v>
      </c>
      <c r="B286" s="5" t="s">
        <v>670</v>
      </c>
      <c r="C286" s="5" t="s">
        <v>314</v>
      </c>
      <c r="D286" s="5" t="s">
        <v>317</v>
      </c>
      <c r="E286" s="5" t="s">
        <v>187</v>
      </c>
      <c r="F286" s="6">
        <v>30</v>
      </c>
      <c r="G286" s="7">
        <v>95.77</v>
      </c>
      <c r="H286" s="12">
        <f>G286*0.17</f>
        <v>16.280899999999999</v>
      </c>
      <c r="I286" s="13">
        <f>G286*0.3</f>
        <v>28.730999999999998</v>
      </c>
      <c r="J286" s="13">
        <f>G286+H286+I286</f>
        <v>140.78190000000001</v>
      </c>
      <c r="K286" s="13">
        <f>J286*1.1</f>
        <v>154.86009000000001</v>
      </c>
      <c r="L286" s="8"/>
      <c r="M286" s="5" t="s">
        <v>823</v>
      </c>
      <c r="N286" s="8" t="s">
        <v>1349</v>
      </c>
      <c r="O286" s="9" t="s">
        <v>824</v>
      </c>
      <c r="P286" s="11">
        <v>46238</v>
      </c>
    </row>
    <row r="287" spans="1:16" ht="66" customHeight="1" x14ac:dyDescent="0.2">
      <c r="A287" s="4" t="s">
        <v>30</v>
      </c>
      <c r="B287" s="5" t="s">
        <v>670</v>
      </c>
      <c r="C287" s="5" t="s">
        <v>445</v>
      </c>
      <c r="D287" s="5" t="s">
        <v>317</v>
      </c>
      <c r="E287" s="5" t="s">
        <v>187</v>
      </c>
      <c r="F287" s="6">
        <v>60</v>
      </c>
      <c r="G287" s="7">
        <v>155.69</v>
      </c>
      <c r="H287" s="12">
        <f>G287*0.14</f>
        <v>21.796600000000002</v>
      </c>
      <c r="I287" s="13">
        <f>G287*0.22</f>
        <v>34.251800000000003</v>
      </c>
      <c r="J287" s="13">
        <f>G287+H287+I287</f>
        <v>211.73840000000001</v>
      </c>
      <c r="K287" s="13">
        <f>J287*1.1</f>
        <v>232.91224000000003</v>
      </c>
      <c r="L287" s="8"/>
      <c r="M287" s="5" t="s">
        <v>1215</v>
      </c>
      <c r="N287" s="8" t="s">
        <v>1394</v>
      </c>
      <c r="O287" s="9" t="s">
        <v>1219</v>
      </c>
      <c r="P287" s="11">
        <v>46239</v>
      </c>
    </row>
    <row r="288" spans="1:16" ht="66" customHeight="1" x14ac:dyDescent="0.2">
      <c r="A288" s="4" t="s">
        <v>30</v>
      </c>
      <c r="B288" s="5" t="s">
        <v>670</v>
      </c>
      <c r="C288" s="5" t="s">
        <v>677</v>
      </c>
      <c r="D288" s="5" t="s">
        <v>317</v>
      </c>
      <c r="E288" s="5" t="s">
        <v>187</v>
      </c>
      <c r="F288" s="6">
        <v>90</v>
      </c>
      <c r="G288" s="7">
        <v>233.49</v>
      </c>
      <c r="H288" s="12">
        <f>G288*0.14</f>
        <v>32.688600000000001</v>
      </c>
      <c r="I288" s="13">
        <f>G288*0.22</f>
        <v>51.367800000000003</v>
      </c>
      <c r="J288" s="13">
        <f>G288+H288+I288</f>
        <v>317.54640000000001</v>
      </c>
      <c r="K288" s="13">
        <f>J288*1.1</f>
        <v>349.30104000000006</v>
      </c>
      <c r="L288" s="8"/>
      <c r="M288" s="5" t="s">
        <v>776</v>
      </c>
      <c r="N288" s="8" t="s">
        <v>1424</v>
      </c>
      <c r="O288" s="9" t="s">
        <v>791</v>
      </c>
      <c r="P288" s="11">
        <v>46240</v>
      </c>
    </row>
    <row r="289" spans="1:16" ht="66" customHeight="1" x14ac:dyDescent="0.2">
      <c r="A289" s="4" t="s">
        <v>30</v>
      </c>
      <c r="B289" s="5" t="s">
        <v>670</v>
      </c>
      <c r="C289" s="5" t="s">
        <v>374</v>
      </c>
      <c r="D289" s="5" t="s">
        <v>317</v>
      </c>
      <c r="E289" s="5" t="s">
        <v>187</v>
      </c>
      <c r="F289" s="6">
        <v>14</v>
      </c>
      <c r="G289" s="7">
        <v>43.06</v>
      </c>
      <c r="H289" s="12">
        <f>G289*0.17</f>
        <v>7.3202000000000007</v>
      </c>
      <c r="I289" s="13">
        <f>G289*0.3</f>
        <v>12.918000000000001</v>
      </c>
      <c r="J289" s="13">
        <f>G289+H289+I289</f>
        <v>63.298200000000001</v>
      </c>
      <c r="K289" s="13">
        <f>J289*1.1</f>
        <v>69.628020000000006</v>
      </c>
      <c r="L289" s="8"/>
      <c r="M289" s="5" t="s">
        <v>1093</v>
      </c>
      <c r="N289" s="8" t="s">
        <v>1269</v>
      </c>
      <c r="O289" s="9" t="s">
        <v>1271</v>
      </c>
      <c r="P289" s="11">
        <v>46237</v>
      </c>
    </row>
    <row r="290" spans="1:16" ht="66" customHeight="1" x14ac:dyDescent="0.2">
      <c r="A290" s="4" t="s">
        <v>30</v>
      </c>
      <c r="B290" s="5" t="s">
        <v>670</v>
      </c>
      <c r="C290" s="5" t="s">
        <v>439</v>
      </c>
      <c r="D290" s="5" t="s">
        <v>317</v>
      </c>
      <c r="E290" s="5" t="s">
        <v>187</v>
      </c>
      <c r="F290" s="6">
        <v>28</v>
      </c>
      <c r="G290" s="7">
        <v>86.15</v>
      </c>
      <c r="H290" s="12">
        <f>G290*0.17</f>
        <v>14.645500000000002</v>
      </c>
      <c r="I290" s="13">
        <f>G290*0.3</f>
        <v>25.845000000000002</v>
      </c>
      <c r="J290" s="13">
        <f>G290+H290+I290</f>
        <v>126.6405</v>
      </c>
      <c r="K290" s="13">
        <f>J290*1.1</f>
        <v>139.30455000000001</v>
      </c>
      <c r="L290" s="8"/>
      <c r="M290" s="5" t="s">
        <v>975</v>
      </c>
      <c r="N290" s="8" t="s">
        <v>1313</v>
      </c>
      <c r="O290" s="9" t="s">
        <v>568</v>
      </c>
      <c r="P290" s="11">
        <v>46238</v>
      </c>
    </row>
    <row r="291" spans="1:16" ht="66" customHeight="1" x14ac:dyDescent="0.2">
      <c r="A291" s="4" t="s">
        <v>30</v>
      </c>
      <c r="B291" s="5" t="s">
        <v>670</v>
      </c>
      <c r="C291" s="5" t="s">
        <v>376</v>
      </c>
      <c r="D291" s="5" t="s">
        <v>317</v>
      </c>
      <c r="E291" s="5" t="s">
        <v>187</v>
      </c>
      <c r="F291" s="6">
        <v>56</v>
      </c>
      <c r="G291" s="7">
        <v>145.22</v>
      </c>
      <c r="H291" s="12">
        <f>G291*0.14</f>
        <v>20.330800000000004</v>
      </c>
      <c r="I291" s="13">
        <f>G291*0.22</f>
        <v>31.948399999999999</v>
      </c>
      <c r="J291" s="13">
        <f>G291+H291+I291</f>
        <v>197.4992</v>
      </c>
      <c r="K291" s="13">
        <f>J291*1.1</f>
        <v>217.24912000000003</v>
      </c>
      <c r="L291" s="8"/>
      <c r="M291" s="5" t="s">
        <v>1058</v>
      </c>
      <c r="N291" s="8" t="s">
        <v>1390</v>
      </c>
      <c r="O291" s="9" t="s">
        <v>1059</v>
      </c>
      <c r="P291" s="11">
        <v>46239</v>
      </c>
    </row>
    <row r="292" spans="1:16" ht="66" customHeight="1" x14ac:dyDescent="0.2">
      <c r="A292" s="4" t="s">
        <v>30</v>
      </c>
      <c r="B292" s="5" t="s">
        <v>670</v>
      </c>
      <c r="C292" s="5" t="s">
        <v>673</v>
      </c>
      <c r="D292" s="5" t="s">
        <v>317</v>
      </c>
      <c r="E292" s="5" t="s">
        <v>187</v>
      </c>
      <c r="F292" s="6">
        <v>30</v>
      </c>
      <c r="G292" s="7">
        <v>95.77</v>
      </c>
      <c r="H292" s="12">
        <f>G292*0.17</f>
        <v>16.280899999999999</v>
      </c>
      <c r="I292" s="13">
        <f>G292*0.3</f>
        <v>28.730999999999998</v>
      </c>
      <c r="J292" s="13">
        <f>G292+H292+I292</f>
        <v>140.78190000000001</v>
      </c>
      <c r="K292" s="13">
        <f>J292*1.1</f>
        <v>154.86009000000001</v>
      </c>
      <c r="L292" s="8"/>
      <c r="M292" s="5" t="s">
        <v>823</v>
      </c>
      <c r="N292" s="8" t="s">
        <v>1349</v>
      </c>
      <c r="O292" s="9" t="s">
        <v>925</v>
      </c>
      <c r="P292" s="11">
        <v>46238</v>
      </c>
    </row>
    <row r="293" spans="1:16" ht="66" customHeight="1" x14ac:dyDescent="0.2">
      <c r="A293" s="4" t="s">
        <v>30</v>
      </c>
      <c r="B293" s="5" t="s">
        <v>670</v>
      </c>
      <c r="C293" s="5" t="s">
        <v>672</v>
      </c>
      <c r="D293" s="5" t="s">
        <v>317</v>
      </c>
      <c r="E293" s="5" t="s">
        <v>187</v>
      </c>
      <c r="F293" s="6">
        <v>60</v>
      </c>
      <c r="G293" s="7">
        <v>155.69</v>
      </c>
      <c r="H293" s="12">
        <f>G293*0.14</f>
        <v>21.796600000000002</v>
      </c>
      <c r="I293" s="13">
        <f>G293*0.22</f>
        <v>34.251800000000003</v>
      </c>
      <c r="J293" s="13">
        <f>G293+H293+I293</f>
        <v>211.73840000000001</v>
      </c>
      <c r="K293" s="13">
        <f>J293*1.1</f>
        <v>232.91224000000003</v>
      </c>
      <c r="L293" s="8"/>
      <c r="M293" s="5" t="s">
        <v>1256</v>
      </c>
      <c r="N293" s="8" t="s">
        <v>1393</v>
      </c>
      <c r="O293" s="9" t="s">
        <v>1259</v>
      </c>
      <c r="P293" s="11">
        <v>46239</v>
      </c>
    </row>
    <row r="294" spans="1:16" ht="66" customHeight="1" x14ac:dyDescent="0.2">
      <c r="A294" s="4" t="s">
        <v>30</v>
      </c>
      <c r="B294" s="5" t="s">
        <v>670</v>
      </c>
      <c r="C294" s="5" t="s">
        <v>671</v>
      </c>
      <c r="D294" s="5" t="s">
        <v>317</v>
      </c>
      <c r="E294" s="5" t="s">
        <v>187</v>
      </c>
      <c r="F294" s="6">
        <v>90</v>
      </c>
      <c r="G294" s="7">
        <v>233.49</v>
      </c>
      <c r="H294" s="12">
        <f>G294*0.14</f>
        <v>32.688600000000001</v>
      </c>
      <c r="I294" s="13">
        <f>G294*0.22</f>
        <v>51.367800000000003</v>
      </c>
      <c r="J294" s="13">
        <f>G294+H294+I294</f>
        <v>317.54640000000001</v>
      </c>
      <c r="K294" s="13">
        <f>J294*1.1</f>
        <v>349.30104000000006</v>
      </c>
      <c r="L294" s="8"/>
      <c r="M294" s="5" t="s">
        <v>776</v>
      </c>
      <c r="N294" s="8" t="s">
        <v>1424</v>
      </c>
      <c r="O294" s="9" t="s">
        <v>787</v>
      </c>
      <c r="P294" s="11">
        <v>46240</v>
      </c>
    </row>
    <row r="295" spans="1:16" ht="66" customHeight="1" x14ac:dyDescent="0.2">
      <c r="A295" s="4" t="s">
        <v>30</v>
      </c>
      <c r="B295" s="5" t="s">
        <v>670</v>
      </c>
      <c r="C295" s="5" t="s">
        <v>188</v>
      </c>
      <c r="D295" s="5" t="s">
        <v>317</v>
      </c>
      <c r="E295" s="5" t="s">
        <v>187</v>
      </c>
      <c r="F295" s="6">
        <v>30</v>
      </c>
      <c r="G295" s="7">
        <v>335.8</v>
      </c>
      <c r="H295" s="12">
        <f>G295*0.14</f>
        <v>47.012000000000008</v>
      </c>
      <c r="I295" s="13">
        <f>G295*0.22</f>
        <v>73.876000000000005</v>
      </c>
      <c r="J295" s="13">
        <f>G295+H295+I295</f>
        <v>456.68799999999999</v>
      </c>
      <c r="K295" s="13">
        <f>J295*1.1</f>
        <v>502.35680000000002</v>
      </c>
      <c r="L295" s="8"/>
      <c r="M295" s="5" t="s">
        <v>870</v>
      </c>
      <c r="N295" s="8" t="s">
        <v>1433</v>
      </c>
      <c r="O295" s="9" t="s">
        <v>1028</v>
      </c>
      <c r="P295" s="11">
        <v>46240</v>
      </c>
    </row>
    <row r="296" spans="1:16" ht="66" customHeight="1" x14ac:dyDescent="0.2">
      <c r="A296" s="4" t="s">
        <v>30</v>
      </c>
      <c r="B296" s="5" t="s">
        <v>670</v>
      </c>
      <c r="C296" s="5" t="s">
        <v>676</v>
      </c>
      <c r="D296" s="5" t="s">
        <v>317</v>
      </c>
      <c r="E296" s="5" t="s">
        <v>187</v>
      </c>
      <c r="F296" s="6">
        <v>14</v>
      </c>
      <c r="G296" s="7">
        <v>155.16</v>
      </c>
      <c r="H296" s="12">
        <f>G296*0.14</f>
        <v>21.7224</v>
      </c>
      <c r="I296" s="13">
        <f>G296*0.22</f>
        <v>34.135199999999998</v>
      </c>
      <c r="J296" s="13">
        <f>G296+H296+I296</f>
        <v>211.01759999999999</v>
      </c>
      <c r="K296" s="13">
        <f>J296*1.1</f>
        <v>232.11936</v>
      </c>
      <c r="L296" s="8"/>
      <c r="M296" s="5" t="s">
        <v>1256</v>
      </c>
      <c r="N296" s="8" t="s">
        <v>1393</v>
      </c>
      <c r="O296" s="9" t="s">
        <v>1264</v>
      </c>
      <c r="P296" s="11">
        <v>46239</v>
      </c>
    </row>
    <row r="297" spans="1:16" ht="66" customHeight="1" x14ac:dyDescent="0.2">
      <c r="A297" s="4" t="s">
        <v>30</v>
      </c>
      <c r="B297" s="5" t="s">
        <v>670</v>
      </c>
      <c r="C297" s="5" t="s">
        <v>221</v>
      </c>
      <c r="D297" s="5" t="s">
        <v>317</v>
      </c>
      <c r="E297" s="5" t="s">
        <v>187</v>
      </c>
      <c r="F297" s="6">
        <v>28</v>
      </c>
      <c r="G297" s="7">
        <v>310.42</v>
      </c>
      <c r="H297" s="12">
        <f>G297*0.14</f>
        <v>43.458800000000004</v>
      </c>
      <c r="I297" s="13">
        <f>G297*0.22</f>
        <v>68.292400000000001</v>
      </c>
      <c r="J297" s="13">
        <f>G297+H297+I297</f>
        <v>422.1712</v>
      </c>
      <c r="K297" s="13">
        <f>J297*1.1</f>
        <v>464.38832000000002</v>
      </c>
      <c r="L297" s="8"/>
      <c r="M297" s="5" t="s">
        <v>870</v>
      </c>
      <c r="N297" s="8" t="s">
        <v>1433</v>
      </c>
      <c r="O297" s="9" t="s">
        <v>1014</v>
      </c>
      <c r="P297" s="11">
        <v>46240</v>
      </c>
    </row>
    <row r="298" spans="1:16" ht="66" customHeight="1" x14ac:dyDescent="0.2">
      <c r="A298" s="4" t="s">
        <v>30</v>
      </c>
      <c r="B298" s="5" t="s">
        <v>670</v>
      </c>
      <c r="C298" s="5" t="s">
        <v>428</v>
      </c>
      <c r="D298" s="5" t="s">
        <v>317</v>
      </c>
      <c r="E298" s="5" t="s">
        <v>187</v>
      </c>
      <c r="F298" s="6">
        <v>30</v>
      </c>
      <c r="G298" s="7">
        <v>335.8</v>
      </c>
      <c r="H298" s="12">
        <f>G298*0.14</f>
        <v>47.012000000000008</v>
      </c>
      <c r="I298" s="13">
        <f>G298*0.22</f>
        <v>73.876000000000005</v>
      </c>
      <c r="J298" s="13">
        <f>G298+H298+I298</f>
        <v>456.68799999999999</v>
      </c>
      <c r="K298" s="13">
        <f>J298*1.1</f>
        <v>502.35680000000002</v>
      </c>
      <c r="L298" s="8"/>
      <c r="M298" s="5" t="s">
        <v>870</v>
      </c>
      <c r="N298" s="8" t="s">
        <v>1433</v>
      </c>
      <c r="O298" s="9" t="s">
        <v>1027</v>
      </c>
      <c r="P298" s="11">
        <v>46240</v>
      </c>
    </row>
    <row r="299" spans="1:16" ht="66" customHeight="1" x14ac:dyDescent="0.2">
      <c r="A299" s="4" t="s">
        <v>30</v>
      </c>
      <c r="B299" s="5" t="s">
        <v>670</v>
      </c>
      <c r="C299" s="5" t="s">
        <v>197</v>
      </c>
      <c r="D299" s="5" t="s">
        <v>317</v>
      </c>
      <c r="E299" s="5" t="s">
        <v>187</v>
      </c>
      <c r="F299" s="6">
        <v>60</v>
      </c>
      <c r="G299" s="7">
        <v>279.45999999999998</v>
      </c>
      <c r="H299" s="12">
        <f>G299*0.14</f>
        <v>39.124400000000001</v>
      </c>
      <c r="I299" s="13">
        <f>G299*0.22</f>
        <v>61.481199999999994</v>
      </c>
      <c r="J299" s="13">
        <f>G299+H299+I299</f>
        <v>380.06559999999996</v>
      </c>
      <c r="K299" s="13">
        <f>J299*1.1</f>
        <v>418.07216</v>
      </c>
      <c r="L299" s="8"/>
      <c r="M299" s="5" t="s">
        <v>886</v>
      </c>
      <c r="N299" s="8" t="s">
        <v>1432</v>
      </c>
      <c r="O299" s="9" t="s">
        <v>889</v>
      </c>
      <c r="P299" s="11">
        <v>46240</v>
      </c>
    </row>
    <row r="300" spans="1:16" ht="66" customHeight="1" x14ac:dyDescent="0.2">
      <c r="A300" s="4" t="s">
        <v>30</v>
      </c>
      <c r="B300" s="5" t="s">
        <v>670</v>
      </c>
      <c r="C300" s="5" t="s">
        <v>456</v>
      </c>
      <c r="D300" s="5" t="s">
        <v>317</v>
      </c>
      <c r="E300" s="5" t="s">
        <v>187</v>
      </c>
      <c r="F300" s="6">
        <v>90</v>
      </c>
      <c r="G300" s="7">
        <v>419.24</v>
      </c>
      <c r="H300" s="12">
        <f>G300*0.14</f>
        <v>58.693600000000004</v>
      </c>
      <c r="I300" s="13">
        <f>G300*0.22</f>
        <v>92.232799999999997</v>
      </c>
      <c r="J300" s="13">
        <f>G300+H300+I300</f>
        <v>570.16640000000007</v>
      </c>
      <c r="K300" s="13">
        <f>J300*1.1</f>
        <v>627.18304000000012</v>
      </c>
      <c r="L300" s="8"/>
      <c r="M300" s="5" t="s">
        <v>458</v>
      </c>
      <c r="N300" s="8" t="s">
        <v>1463</v>
      </c>
      <c r="O300" s="9" t="s">
        <v>459</v>
      </c>
      <c r="P300" s="11">
        <v>46241</v>
      </c>
    </row>
    <row r="301" spans="1:16" ht="66" customHeight="1" x14ac:dyDescent="0.2">
      <c r="A301" s="4" t="s">
        <v>30</v>
      </c>
      <c r="B301" s="5" t="s">
        <v>670</v>
      </c>
      <c r="C301" s="5" t="s">
        <v>371</v>
      </c>
      <c r="D301" s="5" t="s">
        <v>317</v>
      </c>
      <c r="E301" s="5" t="s">
        <v>187</v>
      </c>
      <c r="F301" s="6">
        <v>28</v>
      </c>
      <c r="G301" s="7">
        <v>130.11000000000001</v>
      </c>
      <c r="H301" s="12">
        <f>G301*0.14</f>
        <v>18.215400000000002</v>
      </c>
      <c r="I301" s="13">
        <f>G301*0.22</f>
        <v>28.624200000000002</v>
      </c>
      <c r="J301" s="13">
        <f>G301+H301+I301</f>
        <v>176.9496</v>
      </c>
      <c r="K301" s="13">
        <f>J301*1.1</f>
        <v>194.64456000000001</v>
      </c>
      <c r="L301" s="8"/>
      <c r="M301" s="5" t="s">
        <v>1098</v>
      </c>
      <c r="N301" s="8" t="s">
        <v>1372</v>
      </c>
      <c r="O301" s="9" t="s">
        <v>1233</v>
      </c>
      <c r="P301" s="11">
        <v>46239</v>
      </c>
    </row>
    <row r="302" spans="1:16" ht="66" customHeight="1" x14ac:dyDescent="0.2">
      <c r="A302" s="4" t="s">
        <v>30</v>
      </c>
      <c r="B302" s="5" t="s">
        <v>670</v>
      </c>
      <c r="C302" s="5" t="s">
        <v>375</v>
      </c>
      <c r="D302" s="5" t="s">
        <v>317</v>
      </c>
      <c r="E302" s="5" t="s">
        <v>187</v>
      </c>
      <c r="F302" s="6">
        <v>56</v>
      </c>
      <c r="G302" s="7">
        <v>260.29000000000002</v>
      </c>
      <c r="H302" s="12">
        <f>G302*0.14</f>
        <v>36.440600000000003</v>
      </c>
      <c r="I302" s="13">
        <f>G302*0.22</f>
        <v>57.263800000000003</v>
      </c>
      <c r="J302" s="13">
        <f>G302+H302+I302</f>
        <v>353.99440000000004</v>
      </c>
      <c r="K302" s="13">
        <f>J302*1.1</f>
        <v>389.39384000000007</v>
      </c>
      <c r="L302" s="8"/>
      <c r="M302" s="5" t="s">
        <v>776</v>
      </c>
      <c r="N302" s="8" t="s">
        <v>1424</v>
      </c>
      <c r="O302" s="9" t="s">
        <v>790</v>
      </c>
      <c r="P302" s="11">
        <v>46240</v>
      </c>
    </row>
    <row r="303" spans="1:16" ht="66" customHeight="1" x14ac:dyDescent="0.2">
      <c r="A303" s="4" t="s">
        <v>30</v>
      </c>
      <c r="B303" s="5" t="s">
        <v>670</v>
      </c>
      <c r="C303" s="5" t="s">
        <v>675</v>
      </c>
      <c r="D303" s="5" t="s">
        <v>317</v>
      </c>
      <c r="E303" s="5" t="s">
        <v>187</v>
      </c>
      <c r="F303" s="6">
        <v>60</v>
      </c>
      <c r="G303" s="7">
        <v>279.45999999999998</v>
      </c>
      <c r="H303" s="12">
        <f>G303*0.14</f>
        <v>39.124400000000001</v>
      </c>
      <c r="I303" s="13">
        <f>G303*0.22</f>
        <v>61.481199999999994</v>
      </c>
      <c r="J303" s="13">
        <f>G303+H303+I303</f>
        <v>380.06559999999996</v>
      </c>
      <c r="K303" s="13">
        <f>J303*1.1</f>
        <v>418.07216</v>
      </c>
      <c r="L303" s="8"/>
      <c r="M303" s="5" t="s">
        <v>886</v>
      </c>
      <c r="N303" s="8" t="s">
        <v>1432</v>
      </c>
      <c r="O303" s="9" t="s">
        <v>891</v>
      </c>
      <c r="P303" s="11">
        <v>46240</v>
      </c>
    </row>
    <row r="304" spans="1:16" ht="66" customHeight="1" x14ac:dyDescent="0.2">
      <c r="A304" s="4" t="s">
        <v>30</v>
      </c>
      <c r="B304" s="5" t="s">
        <v>670</v>
      </c>
      <c r="C304" s="5" t="s">
        <v>674</v>
      </c>
      <c r="D304" s="5" t="s">
        <v>317</v>
      </c>
      <c r="E304" s="5" t="s">
        <v>187</v>
      </c>
      <c r="F304" s="6">
        <v>90</v>
      </c>
      <c r="G304" s="7">
        <v>419.24</v>
      </c>
      <c r="H304" s="12">
        <f>G304*0.14</f>
        <v>58.693600000000004</v>
      </c>
      <c r="I304" s="13">
        <f>G304*0.22</f>
        <v>92.232799999999997</v>
      </c>
      <c r="J304" s="13">
        <f>G304+H304+I304</f>
        <v>570.16640000000007</v>
      </c>
      <c r="K304" s="13">
        <f>J304*1.1</f>
        <v>627.18304000000012</v>
      </c>
      <c r="L304" s="8"/>
      <c r="M304" s="5" t="s">
        <v>1077</v>
      </c>
      <c r="N304" s="8" t="s">
        <v>1463</v>
      </c>
      <c r="O304" s="9" t="s">
        <v>459</v>
      </c>
      <c r="P304" s="11">
        <v>46241</v>
      </c>
    </row>
    <row r="305" spans="1:16" ht="66" customHeight="1" x14ac:dyDescent="0.2">
      <c r="A305" s="4" t="s">
        <v>31</v>
      </c>
      <c r="B305" s="5" t="s">
        <v>31</v>
      </c>
      <c r="C305" s="5" t="s">
        <v>510</v>
      </c>
      <c r="D305" s="5" t="s">
        <v>299</v>
      </c>
      <c r="E305" s="5" t="s">
        <v>143</v>
      </c>
      <c r="F305" s="6">
        <v>10</v>
      </c>
      <c r="G305" s="7">
        <v>9957.17</v>
      </c>
      <c r="H305" s="12">
        <f>G305*0.1</f>
        <v>995.7170000000001</v>
      </c>
      <c r="I305" s="13">
        <f>G305*0.15</f>
        <v>1493.5754999999999</v>
      </c>
      <c r="J305" s="13">
        <f>G305+H305+I305</f>
        <v>12446.462500000001</v>
      </c>
      <c r="K305" s="13">
        <f>J305*1.1</f>
        <v>13691.108750000003</v>
      </c>
      <c r="L305" s="8"/>
      <c r="M305" s="5" t="s">
        <v>1647</v>
      </c>
      <c r="N305" s="8" t="s">
        <v>1648</v>
      </c>
      <c r="O305" s="9" t="s">
        <v>1649</v>
      </c>
      <c r="P305" s="11">
        <v>46246</v>
      </c>
    </row>
    <row r="306" spans="1:16" ht="66" customHeight="1" x14ac:dyDescent="0.2">
      <c r="A306" s="4" t="s">
        <v>32</v>
      </c>
      <c r="B306" s="5" t="s">
        <v>395</v>
      </c>
      <c r="C306" s="5" t="s">
        <v>579</v>
      </c>
      <c r="D306" s="5" t="s">
        <v>274</v>
      </c>
      <c r="E306" s="5" t="s">
        <v>155</v>
      </c>
      <c r="F306" s="6">
        <v>10</v>
      </c>
      <c r="G306" s="7">
        <v>36.61</v>
      </c>
      <c r="H306" s="12">
        <f>G306*0.17</f>
        <v>6.2237</v>
      </c>
      <c r="I306" s="13">
        <f>G306*0.3</f>
        <v>10.982999999999999</v>
      </c>
      <c r="J306" s="13">
        <f>G306+H306+I306</f>
        <v>53.816699999999997</v>
      </c>
      <c r="K306" s="13">
        <f>J306*1.1</f>
        <v>59.198370000000004</v>
      </c>
      <c r="L306" s="8"/>
      <c r="M306" s="5" t="s">
        <v>806</v>
      </c>
      <c r="N306" s="8" t="s">
        <v>1267</v>
      </c>
      <c r="O306" s="9" t="s">
        <v>574</v>
      </c>
      <c r="P306" s="11">
        <v>46246</v>
      </c>
    </row>
    <row r="307" spans="1:16" ht="66" customHeight="1" x14ac:dyDescent="0.2">
      <c r="A307" s="4" t="s">
        <v>222</v>
      </c>
      <c r="B307" s="5" t="s">
        <v>1045</v>
      </c>
      <c r="C307" s="5" t="s">
        <v>1425</v>
      </c>
      <c r="D307" s="5" t="s">
        <v>1041</v>
      </c>
      <c r="E307" s="5" t="s">
        <v>347</v>
      </c>
      <c r="F307" s="6">
        <v>20</v>
      </c>
      <c r="G307" s="7">
        <v>196.3</v>
      </c>
      <c r="H307" s="12">
        <f>G307*0.14</f>
        <v>27.482000000000003</v>
      </c>
      <c r="I307" s="13">
        <f>G307*0.22</f>
        <v>43.186</v>
      </c>
      <c r="J307" s="13">
        <f>G307+H307+I307</f>
        <v>266.96800000000002</v>
      </c>
      <c r="K307" s="13">
        <f>J307*1.1</f>
        <v>293.66480000000007</v>
      </c>
      <c r="L307" s="8"/>
      <c r="M307" s="5" t="s">
        <v>1169</v>
      </c>
      <c r="N307" s="8" t="s">
        <v>1422</v>
      </c>
      <c r="O307" s="9" t="s">
        <v>1167</v>
      </c>
      <c r="P307" s="11">
        <v>46240</v>
      </c>
    </row>
    <row r="308" spans="1:16" ht="66" customHeight="1" x14ac:dyDescent="0.2">
      <c r="A308" s="4" t="s">
        <v>90</v>
      </c>
      <c r="B308" s="5" t="s">
        <v>91</v>
      </c>
      <c r="C308" s="5" t="s">
        <v>1502</v>
      </c>
      <c r="D308" s="5" t="s">
        <v>291</v>
      </c>
      <c r="E308" s="5" t="s">
        <v>204</v>
      </c>
      <c r="F308" s="6">
        <v>1</v>
      </c>
      <c r="G308" s="7">
        <v>146.43</v>
      </c>
      <c r="H308" s="12">
        <f>G308*0.14</f>
        <v>20.500200000000003</v>
      </c>
      <c r="I308" s="13">
        <f>G308*0.22</f>
        <v>32.214600000000004</v>
      </c>
      <c r="J308" s="13">
        <f>G308+H308+I308</f>
        <v>199.14480000000003</v>
      </c>
      <c r="K308" s="13">
        <f>J308*1.1</f>
        <v>219.05928000000006</v>
      </c>
      <c r="L308" s="8"/>
      <c r="M308" s="5" t="s">
        <v>1256</v>
      </c>
      <c r="N308" s="8" t="s">
        <v>1393</v>
      </c>
      <c r="O308" s="9" t="s">
        <v>1262</v>
      </c>
      <c r="P308" s="11">
        <v>46239</v>
      </c>
    </row>
    <row r="309" spans="1:16" ht="66" customHeight="1" x14ac:dyDescent="0.2">
      <c r="A309" s="4" t="s">
        <v>90</v>
      </c>
      <c r="B309" s="5" t="s">
        <v>91</v>
      </c>
      <c r="C309" s="5" t="s">
        <v>1504</v>
      </c>
      <c r="D309" s="5" t="s">
        <v>291</v>
      </c>
      <c r="E309" s="5" t="s">
        <v>204</v>
      </c>
      <c r="F309" s="6">
        <v>1</v>
      </c>
      <c r="G309" s="7">
        <v>294.22000000000003</v>
      </c>
      <c r="H309" s="12">
        <f>G309*0.14</f>
        <v>41.19080000000001</v>
      </c>
      <c r="I309" s="13">
        <f>G309*0.22</f>
        <v>64.728400000000008</v>
      </c>
      <c r="J309" s="13">
        <f>G309+H309+I309</f>
        <v>400.13920000000007</v>
      </c>
      <c r="K309" s="13">
        <f>J309*1.1</f>
        <v>440.15312000000011</v>
      </c>
      <c r="L309" s="8"/>
      <c r="M309" s="5" t="s">
        <v>886</v>
      </c>
      <c r="N309" s="8" t="s">
        <v>1432</v>
      </c>
      <c r="O309" s="9" t="s">
        <v>895</v>
      </c>
      <c r="P309" s="11">
        <v>46240</v>
      </c>
    </row>
    <row r="310" spans="1:16" ht="66" customHeight="1" x14ac:dyDescent="0.2">
      <c r="A310" s="4" t="s">
        <v>294</v>
      </c>
      <c r="B310" s="5" t="s">
        <v>1083</v>
      </c>
      <c r="C310" s="5" t="s">
        <v>295</v>
      </c>
      <c r="D310" s="5" t="s">
        <v>542</v>
      </c>
      <c r="E310" s="5" t="s">
        <v>296</v>
      </c>
      <c r="F310" s="6">
        <v>30</v>
      </c>
      <c r="G310" s="7">
        <v>95369.32</v>
      </c>
      <c r="H310" s="12">
        <f>G310*0.1</f>
        <v>9536.9320000000007</v>
      </c>
      <c r="I310" s="13">
        <f>G310*0.15</f>
        <v>14305.398000000001</v>
      </c>
      <c r="J310" s="13">
        <f>G310+H310+I310</f>
        <v>119211.65000000001</v>
      </c>
      <c r="K310" s="13">
        <f>J310*1.1</f>
        <v>131132.81500000003</v>
      </c>
      <c r="L310" s="8"/>
      <c r="M310" s="5" t="s">
        <v>957</v>
      </c>
      <c r="N310" s="8" t="s">
        <v>1670</v>
      </c>
      <c r="O310" s="9" t="s">
        <v>958</v>
      </c>
      <c r="P310" s="11">
        <v>46247</v>
      </c>
    </row>
    <row r="311" spans="1:16" ht="66" customHeight="1" x14ac:dyDescent="0.2">
      <c r="A311" s="4" t="s">
        <v>271</v>
      </c>
      <c r="B311" s="5" t="s">
        <v>1030</v>
      </c>
      <c r="C311" s="5" t="s">
        <v>1031</v>
      </c>
      <c r="D311" s="5" t="s">
        <v>1555</v>
      </c>
      <c r="E311" s="5" t="s">
        <v>272</v>
      </c>
      <c r="F311" s="6">
        <v>50</v>
      </c>
      <c r="G311" s="7">
        <v>583.71</v>
      </c>
      <c r="H311" s="12">
        <f>G311*0.1</f>
        <v>58.371000000000009</v>
      </c>
      <c r="I311" s="13">
        <f>G311*0.15</f>
        <v>87.5565</v>
      </c>
      <c r="J311" s="13">
        <f>G311+H311+I311</f>
        <v>729.63750000000005</v>
      </c>
      <c r="K311" s="13">
        <f>J311*1.1</f>
        <v>802.60125000000016</v>
      </c>
      <c r="L311" s="8"/>
      <c r="M311" s="5" t="s">
        <v>1033</v>
      </c>
      <c r="N311" s="8" t="s">
        <v>1533</v>
      </c>
      <c r="O311" s="9" t="s">
        <v>734</v>
      </c>
      <c r="P311" s="11">
        <v>46241</v>
      </c>
    </row>
    <row r="312" spans="1:16" ht="66" customHeight="1" x14ac:dyDescent="0.2">
      <c r="A312" s="4" t="s">
        <v>63</v>
      </c>
      <c r="B312" s="5" t="s">
        <v>801</v>
      </c>
      <c r="C312" s="5" t="s">
        <v>829</v>
      </c>
      <c r="D312" s="5" t="s">
        <v>541</v>
      </c>
      <c r="E312" s="5" t="s">
        <v>139</v>
      </c>
      <c r="F312" s="6">
        <v>30</v>
      </c>
      <c r="G312" s="7">
        <v>433.8</v>
      </c>
      <c r="H312" s="12">
        <f>G312*0.14</f>
        <v>60.732000000000006</v>
      </c>
      <c r="I312" s="13">
        <f>G312*0.22</f>
        <v>95.436000000000007</v>
      </c>
      <c r="J312" s="13">
        <f>G312+H312+I312</f>
        <v>589.96800000000007</v>
      </c>
      <c r="K312" s="13">
        <f>J312*1.1</f>
        <v>648.96480000000008</v>
      </c>
      <c r="L312" s="8"/>
      <c r="M312" s="5" t="s">
        <v>1466</v>
      </c>
      <c r="N312" s="8" t="s">
        <v>1467</v>
      </c>
      <c r="O312" s="9" t="s">
        <v>1470</v>
      </c>
      <c r="P312" s="11">
        <v>46241</v>
      </c>
    </row>
    <row r="313" spans="1:16" ht="66" customHeight="1" x14ac:dyDescent="0.2">
      <c r="A313" s="4" t="s">
        <v>63</v>
      </c>
      <c r="B313" s="5" t="s">
        <v>801</v>
      </c>
      <c r="C313" s="5" t="s">
        <v>802</v>
      </c>
      <c r="D313" s="5" t="s">
        <v>541</v>
      </c>
      <c r="E313" s="5" t="s">
        <v>139</v>
      </c>
      <c r="F313" s="6">
        <v>14</v>
      </c>
      <c r="G313" s="7">
        <v>147.71</v>
      </c>
      <c r="H313" s="12">
        <f>G313*0.14</f>
        <v>20.679400000000005</v>
      </c>
      <c r="I313" s="13">
        <f>G313*0.22</f>
        <v>32.496200000000002</v>
      </c>
      <c r="J313" s="13">
        <f>G313+H313+I313</f>
        <v>200.88560000000001</v>
      </c>
      <c r="K313" s="13">
        <f>J313*1.1</f>
        <v>220.97416000000004</v>
      </c>
      <c r="L313" s="8"/>
      <c r="M313" s="5" t="s">
        <v>1256</v>
      </c>
      <c r="N313" s="8" t="s">
        <v>1393</v>
      </c>
      <c r="O313" s="9" t="s">
        <v>1261</v>
      </c>
      <c r="P313" s="11">
        <v>46239</v>
      </c>
    </row>
    <row r="314" spans="1:16" ht="66" customHeight="1" x14ac:dyDescent="0.2">
      <c r="A314" s="4" t="s">
        <v>63</v>
      </c>
      <c r="B314" s="5" t="s">
        <v>801</v>
      </c>
      <c r="C314" s="5" t="s">
        <v>831</v>
      </c>
      <c r="D314" s="5" t="s">
        <v>541</v>
      </c>
      <c r="E314" s="5" t="s">
        <v>139</v>
      </c>
      <c r="F314" s="6">
        <v>30</v>
      </c>
      <c r="G314" s="7">
        <v>297.45</v>
      </c>
      <c r="H314" s="12">
        <f>G314*0.14</f>
        <v>41.643000000000001</v>
      </c>
      <c r="I314" s="13">
        <f>G314*0.22</f>
        <v>65.438999999999993</v>
      </c>
      <c r="J314" s="13">
        <f>G314+H314+I314</f>
        <v>404.53199999999993</v>
      </c>
      <c r="K314" s="13">
        <f>J314*1.1</f>
        <v>444.98519999999996</v>
      </c>
      <c r="L314" s="8"/>
      <c r="M314" s="5" t="s">
        <v>870</v>
      </c>
      <c r="N314" s="8" t="s">
        <v>1433</v>
      </c>
      <c r="O314" s="9" t="s">
        <v>1007</v>
      </c>
      <c r="P314" s="11">
        <v>46240</v>
      </c>
    </row>
    <row r="315" spans="1:16" ht="66" customHeight="1" x14ac:dyDescent="0.2">
      <c r="A315" s="4" t="s">
        <v>63</v>
      </c>
      <c r="B315" s="5" t="s">
        <v>108</v>
      </c>
      <c r="C315" s="5" t="s">
        <v>523</v>
      </c>
      <c r="D315" s="5" t="s">
        <v>1240</v>
      </c>
      <c r="E315" s="5" t="s">
        <v>139</v>
      </c>
      <c r="F315" s="6">
        <v>30</v>
      </c>
      <c r="G315" s="7">
        <v>92.29</v>
      </c>
      <c r="H315" s="12">
        <f>G315*0.17</f>
        <v>15.689300000000003</v>
      </c>
      <c r="I315" s="13">
        <f>G315*0.3</f>
        <v>27.687000000000001</v>
      </c>
      <c r="J315" s="13">
        <f>G315+H315+I315</f>
        <v>135.66630000000001</v>
      </c>
      <c r="K315" s="13">
        <f>J315*1.1</f>
        <v>149.23293000000001</v>
      </c>
      <c r="L315" s="8"/>
      <c r="M315" s="5" t="s">
        <v>1341</v>
      </c>
      <c r="N315" s="8" t="s">
        <v>1342</v>
      </c>
      <c r="O315" s="9" t="s">
        <v>1343</v>
      </c>
      <c r="P315" s="11">
        <v>46238</v>
      </c>
    </row>
    <row r="316" spans="1:16" ht="66" customHeight="1" x14ac:dyDescent="0.2">
      <c r="A316" s="4" t="s">
        <v>63</v>
      </c>
      <c r="B316" s="5" t="s">
        <v>108</v>
      </c>
      <c r="C316" s="5" t="s">
        <v>523</v>
      </c>
      <c r="D316" s="5" t="s">
        <v>1239</v>
      </c>
      <c r="E316" s="5" t="s">
        <v>139</v>
      </c>
      <c r="F316" s="6">
        <v>30</v>
      </c>
      <c r="G316" s="7">
        <v>92.29</v>
      </c>
      <c r="H316" s="12">
        <f>G316*0.17</f>
        <v>15.689300000000003</v>
      </c>
      <c r="I316" s="13">
        <f>G316*0.3</f>
        <v>27.687000000000001</v>
      </c>
      <c r="J316" s="13">
        <f>G316+H316+I316</f>
        <v>135.66630000000001</v>
      </c>
      <c r="K316" s="13">
        <f>J316*1.1</f>
        <v>149.23293000000001</v>
      </c>
      <c r="L316" s="8"/>
      <c r="M316" s="5" t="s">
        <v>1341</v>
      </c>
      <c r="N316" s="8" t="s">
        <v>1342</v>
      </c>
      <c r="O316" s="9" t="s">
        <v>1345</v>
      </c>
      <c r="P316" s="11">
        <v>46238</v>
      </c>
    </row>
    <row r="317" spans="1:16" ht="66" customHeight="1" x14ac:dyDescent="0.2">
      <c r="A317" s="4" t="s">
        <v>63</v>
      </c>
      <c r="B317" s="5" t="s">
        <v>108</v>
      </c>
      <c r="C317" s="5" t="s">
        <v>524</v>
      </c>
      <c r="D317" s="5" t="s">
        <v>1239</v>
      </c>
      <c r="E317" s="5" t="s">
        <v>139</v>
      </c>
      <c r="F317" s="6">
        <v>60</v>
      </c>
      <c r="G317" s="7">
        <v>184.59</v>
      </c>
      <c r="H317" s="12">
        <f>G317*0.14</f>
        <v>25.842600000000004</v>
      </c>
      <c r="I317" s="13">
        <f>G317*0.22</f>
        <v>40.6098</v>
      </c>
      <c r="J317" s="13">
        <f>G317+H317+I317</f>
        <v>251.04240000000001</v>
      </c>
      <c r="K317" s="13">
        <f>J317*1.1</f>
        <v>276.14664000000005</v>
      </c>
      <c r="L317" s="8"/>
      <c r="M317" s="5" t="s">
        <v>937</v>
      </c>
      <c r="N317" s="8" t="s">
        <v>1421</v>
      </c>
      <c r="O317" s="9" t="s">
        <v>938</v>
      </c>
      <c r="P317" s="11">
        <v>46240</v>
      </c>
    </row>
    <row r="318" spans="1:16" ht="66" customHeight="1" x14ac:dyDescent="0.2">
      <c r="A318" s="4" t="s">
        <v>63</v>
      </c>
      <c r="B318" s="5" t="s">
        <v>108</v>
      </c>
      <c r="C318" s="5" t="s">
        <v>524</v>
      </c>
      <c r="D318" s="5" t="s">
        <v>1240</v>
      </c>
      <c r="E318" s="5" t="s">
        <v>139</v>
      </c>
      <c r="F318" s="6">
        <v>60</v>
      </c>
      <c r="G318" s="7">
        <v>184.59</v>
      </c>
      <c r="H318" s="12">
        <f>G318*0.14</f>
        <v>25.842600000000004</v>
      </c>
      <c r="I318" s="13">
        <f>G318*0.22</f>
        <v>40.6098</v>
      </c>
      <c r="J318" s="13">
        <f>G318+H318+I318</f>
        <v>251.04240000000001</v>
      </c>
      <c r="K318" s="13">
        <f>J318*1.1</f>
        <v>276.14664000000005</v>
      </c>
      <c r="L318" s="8"/>
      <c r="M318" s="5" t="s">
        <v>970</v>
      </c>
      <c r="N318" s="8" t="s">
        <v>1419</v>
      </c>
      <c r="O318" s="9" t="s">
        <v>971</v>
      </c>
      <c r="P318" s="11">
        <v>46246</v>
      </c>
    </row>
    <row r="319" spans="1:16" ht="66" customHeight="1" x14ac:dyDescent="0.2">
      <c r="A319" s="4" t="s">
        <v>63</v>
      </c>
      <c r="B319" s="5" t="s">
        <v>108</v>
      </c>
      <c r="C319" s="5" t="s">
        <v>110</v>
      </c>
      <c r="D319" s="5" t="s">
        <v>474</v>
      </c>
      <c r="E319" s="5" t="s">
        <v>139</v>
      </c>
      <c r="F319" s="6">
        <v>30</v>
      </c>
      <c r="G319" s="7">
        <v>105.48</v>
      </c>
      <c r="H319" s="12">
        <f>G319*0.14</f>
        <v>14.767200000000003</v>
      </c>
      <c r="I319" s="13">
        <f>G319*0.22</f>
        <v>23.2056</v>
      </c>
      <c r="J319" s="13">
        <f>G319+H319+I319</f>
        <v>143.4528</v>
      </c>
      <c r="K319" s="13">
        <f>J319*1.1</f>
        <v>157.79808</v>
      </c>
      <c r="L319" s="8"/>
      <c r="M319" s="5" t="s">
        <v>1352</v>
      </c>
      <c r="N319" s="8" t="s">
        <v>1353</v>
      </c>
      <c r="O319" s="9" t="s">
        <v>1354</v>
      </c>
      <c r="P319" s="11">
        <v>46238</v>
      </c>
    </row>
    <row r="320" spans="1:16" ht="66" customHeight="1" x14ac:dyDescent="0.2">
      <c r="A320" s="4" t="s">
        <v>63</v>
      </c>
      <c r="B320" s="5" t="s">
        <v>108</v>
      </c>
      <c r="C320" s="5" t="s">
        <v>472</v>
      </c>
      <c r="D320" s="5" t="s">
        <v>474</v>
      </c>
      <c r="E320" s="5" t="s">
        <v>139</v>
      </c>
      <c r="F320" s="6">
        <v>40</v>
      </c>
      <c r="G320" s="7">
        <v>138.32</v>
      </c>
      <c r="H320" s="12">
        <f>G320*0.14</f>
        <v>19.364800000000002</v>
      </c>
      <c r="I320" s="13">
        <f>G320*0.22</f>
        <v>30.430399999999999</v>
      </c>
      <c r="J320" s="13">
        <f>G320+H320+I320</f>
        <v>188.11519999999999</v>
      </c>
      <c r="K320" s="13">
        <f>J320*1.1</f>
        <v>206.92671999999999</v>
      </c>
      <c r="L320" s="8"/>
      <c r="M320" s="5" t="s">
        <v>1112</v>
      </c>
      <c r="N320" s="8" t="s">
        <v>1373</v>
      </c>
      <c r="O320" s="9" t="s">
        <v>1377</v>
      </c>
      <c r="P320" s="11">
        <v>46238</v>
      </c>
    </row>
    <row r="321" spans="1:16" ht="66" customHeight="1" x14ac:dyDescent="0.2">
      <c r="A321" s="4" t="s">
        <v>63</v>
      </c>
      <c r="B321" s="5" t="s">
        <v>108</v>
      </c>
      <c r="C321" s="5" t="s">
        <v>172</v>
      </c>
      <c r="D321" s="5" t="s">
        <v>474</v>
      </c>
      <c r="E321" s="5" t="s">
        <v>139</v>
      </c>
      <c r="F321" s="6">
        <v>50</v>
      </c>
      <c r="G321" s="7">
        <v>177.39</v>
      </c>
      <c r="H321" s="12">
        <f>G321*0.14</f>
        <v>24.834600000000002</v>
      </c>
      <c r="I321" s="13">
        <f>G321*0.22</f>
        <v>39.025799999999997</v>
      </c>
      <c r="J321" s="13">
        <f>G321+H321+I321</f>
        <v>241.25039999999998</v>
      </c>
      <c r="K321" s="13">
        <f>J321*1.1</f>
        <v>265.37544000000003</v>
      </c>
      <c r="L321" s="8"/>
      <c r="M321" s="5" t="s">
        <v>1244</v>
      </c>
      <c r="N321" s="8" t="s">
        <v>1418</v>
      </c>
      <c r="O321" s="9" t="s">
        <v>1206</v>
      </c>
      <c r="P321" s="11">
        <v>46237</v>
      </c>
    </row>
    <row r="322" spans="1:16" ht="66" customHeight="1" x14ac:dyDescent="0.2">
      <c r="A322" s="4" t="s">
        <v>63</v>
      </c>
      <c r="B322" s="5" t="s">
        <v>108</v>
      </c>
      <c r="C322" s="5" t="s">
        <v>546</v>
      </c>
      <c r="D322" s="5" t="s">
        <v>474</v>
      </c>
      <c r="E322" s="5" t="s">
        <v>139</v>
      </c>
      <c r="F322" s="6">
        <v>60</v>
      </c>
      <c r="G322" s="7">
        <v>210.98</v>
      </c>
      <c r="H322" s="12">
        <f>G322*0.14</f>
        <v>29.537200000000002</v>
      </c>
      <c r="I322" s="13">
        <f>G322*0.22</f>
        <v>46.415599999999998</v>
      </c>
      <c r="J322" s="13">
        <f>G322+H322+I322</f>
        <v>286.93279999999999</v>
      </c>
      <c r="K322" s="13">
        <f>J322*1.1</f>
        <v>315.62608</v>
      </c>
      <c r="L322" s="8"/>
      <c r="M322" s="5" t="s">
        <v>776</v>
      </c>
      <c r="N322" s="8" t="s">
        <v>1424</v>
      </c>
      <c r="O322" s="9" t="s">
        <v>779</v>
      </c>
      <c r="P322" s="11">
        <v>46240</v>
      </c>
    </row>
    <row r="323" spans="1:16" ht="66" customHeight="1" x14ac:dyDescent="0.2">
      <c r="A323" s="4" t="s">
        <v>63</v>
      </c>
      <c r="B323" s="5" t="s">
        <v>108</v>
      </c>
      <c r="C323" s="5" t="s">
        <v>249</v>
      </c>
      <c r="D323" s="5" t="s">
        <v>474</v>
      </c>
      <c r="E323" s="5" t="s">
        <v>139</v>
      </c>
      <c r="F323" s="6">
        <v>30</v>
      </c>
      <c r="G323" s="7">
        <v>23.07</v>
      </c>
      <c r="H323" s="12">
        <f>G323*0.17</f>
        <v>3.9219000000000004</v>
      </c>
      <c r="I323" s="13">
        <f>G323*0.3</f>
        <v>6.9210000000000003</v>
      </c>
      <c r="J323" s="13">
        <f>G323+H323+I323</f>
        <v>33.9129</v>
      </c>
      <c r="K323" s="13">
        <f>J323*1.1</f>
        <v>37.304190000000006</v>
      </c>
      <c r="L323" s="8"/>
      <c r="M323" s="5" t="s">
        <v>766</v>
      </c>
      <c r="N323" s="8" t="s">
        <v>1266</v>
      </c>
      <c r="O323" s="9" t="s">
        <v>773</v>
      </c>
      <c r="P323" s="11">
        <v>46256</v>
      </c>
    </row>
    <row r="324" spans="1:16" ht="66" customHeight="1" x14ac:dyDescent="0.2">
      <c r="A324" s="4" t="s">
        <v>63</v>
      </c>
      <c r="B324" s="5" t="s">
        <v>108</v>
      </c>
      <c r="C324" s="5" t="s">
        <v>138</v>
      </c>
      <c r="D324" s="5" t="s">
        <v>474</v>
      </c>
      <c r="E324" s="5" t="s">
        <v>139</v>
      </c>
      <c r="F324" s="6">
        <v>40</v>
      </c>
      <c r="G324" s="7">
        <v>30.76</v>
      </c>
      <c r="H324" s="12">
        <f>G324*0.17</f>
        <v>5.2292000000000005</v>
      </c>
      <c r="I324" s="13">
        <f>G324*0.3</f>
        <v>9.2279999999999998</v>
      </c>
      <c r="J324" s="13">
        <f>G324+H324+I324</f>
        <v>45.217200000000005</v>
      </c>
      <c r="K324" s="13">
        <f>J324*1.1</f>
        <v>49.738920000000007</v>
      </c>
      <c r="L324" s="8"/>
      <c r="M324" s="5" t="s">
        <v>641</v>
      </c>
      <c r="N324" s="8" t="s">
        <v>1267</v>
      </c>
      <c r="O324" s="9" t="s">
        <v>642</v>
      </c>
      <c r="P324" s="11">
        <v>46246</v>
      </c>
    </row>
    <row r="325" spans="1:16" ht="66" customHeight="1" x14ac:dyDescent="0.2">
      <c r="A325" s="4" t="s">
        <v>63</v>
      </c>
      <c r="B325" s="5" t="s">
        <v>108</v>
      </c>
      <c r="C325" s="5" t="s">
        <v>166</v>
      </c>
      <c r="D325" s="5" t="s">
        <v>474</v>
      </c>
      <c r="E325" s="5" t="s">
        <v>139</v>
      </c>
      <c r="F325" s="6">
        <v>50</v>
      </c>
      <c r="G325" s="7">
        <v>38.450000000000003</v>
      </c>
      <c r="H325" s="12">
        <f>G325*0.17</f>
        <v>6.5365000000000011</v>
      </c>
      <c r="I325" s="13">
        <f>G325*0.3</f>
        <v>11.535</v>
      </c>
      <c r="J325" s="13">
        <f>G325+H325+I325</f>
        <v>56.521500000000003</v>
      </c>
      <c r="K325" s="13">
        <f>J325*1.1</f>
        <v>62.173650000000009</v>
      </c>
      <c r="L325" s="8"/>
      <c r="M325" s="5" t="s">
        <v>369</v>
      </c>
      <c r="N325" s="8" t="s">
        <v>1267</v>
      </c>
      <c r="O325" s="9" t="s">
        <v>576</v>
      </c>
      <c r="P325" s="11">
        <v>46246</v>
      </c>
    </row>
    <row r="326" spans="1:16" ht="66" customHeight="1" x14ac:dyDescent="0.2">
      <c r="A326" s="4" t="s">
        <v>63</v>
      </c>
      <c r="B326" s="5" t="s">
        <v>108</v>
      </c>
      <c r="C326" s="5" t="s">
        <v>475</v>
      </c>
      <c r="D326" s="5" t="s">
        <v>474</v>
      </c>
      <c r="E326" s="5" t="s">
        <v>139</v>
      </c>
      <c r="F326" s="6">
        <v>60</v>
      </c>
      <c r="G326" s="7">
        <v>53.9</v>
      </c>
      <c r="H326" s="12">
        <f>G326*0.17</f>
        <v>9.1630000000000003</v>
      </c>
      <c r="I326" s="13">
        <f>G326*0.3</f>
        <v>16.169999999999998</v>
      </c>
      <c r="J326" s="13">
        <f>G326+H326+I326</f>
        <v>79.233000000000004</v>
      </c>
      <c r="K326" s="13">
        <f>J326*1.1</f>
        <v>87.156300000000016</v>
      </c>
      <c r="L326" s="8"/>
      <c r="M326" s="5" t="s">
        <v>1228</v>
      </c>
      <c r="N326" s="8" t="s">
        <v>1281</v>
      </c>
      <c r="O326" s="9" t="s">
        <v>526</v>
      </c>
      <c r="P326" s="11">
        <v>46237</v>
      </c>
    </row>
    <row r="327" spans="1:16" ht="66" customHeight="1" x14ac:dyDescent="0.2">
      <c r="A327" s="4" t="s">
        <v>63</v>
      </c>
      <c r="B327" s="5" t="s">
        <v>108</v>
      </c>
      <c r="C327" s="5" t="s">
        <v>423</v>
      </c>
      <c r="D327" s="5" t="s">
        <v>1240</v>
      </c>
      <c r="E327" s="5" t="s">
        <v>139</v>
      </c>
      <c r="F327" s="6">
        <v>30</v>
      </c>
      <c r="G327" s="7">
        <v>46.15</v>
      </c>
      <c r="H327" s="12">
        <f>G327*0.17</f>
        <v>7.8455000000000004</v>
      </c>
      <c r="I327" s="13">
        <f>G327*0.3</f>
        <v>13.844999999999999</v>
      </c>
      <c r="J327" s="13">
        <f>G327+H327+I327</f>
        <v>67.840499999999992</v>
      </c>
      <c r="K327" s="13">
        <f>J327*1.1</f>
        <v>74.624549999999999</v>
      </c>
      <c r="L327" s="8"/>
      <c r="M327" s="5" t="s">
        <v>1277</v>
      </c>
      <c r="N327" s="8" t="s">
        <v>1278</v>
      </c>
      <c r="O327" s="9" t="s">
        <v>1279</v>
      </c>
      <c r="P327" s="11">
        <v>46237</v>
      </c>
    </row>
    <row r="328" spans="1:16" ht="66" customHeight="1" x14ac:dyDescent="0.2">
      <c r="A328" s="4" t="s">
        <v>63</v>
      </c>
      <c r="B328" s="5" t="s">
        <v>108</v>
      </c>
      <c r="C328" s="5" t="s">
        <v>423</v>
      </c>
      <c r="D328" s="5" t="s">
        <v>1239</v>
      </c>
      <c r="E328" s="5" t="s">
        <v>139</v>
      </c>
      <c r="F328" s="6">
        <v>30</v>
      </c>
      <c r="G328" s="7">
        <v>46.15</v>
      </c>
      <c r="H328" s="12">
        <f>G328*0.17</f>
        <v>7.8455000000000004</v>
      </c>
      <c r="I328" s="13">
        <f>G328*0.3</f>
        <v>13.844999999999999</v>
      </c>
      <c r="J328" s="13">
        <f>G328+H328+I328</f>
        <v>67.840499999999992</v>
      </c>
      <c r="K328" s="13">
        <f>J328*1.1</f>
        <v>74.624549999999999</v>
      </c>
      <c r="L328" s="8"/>
      <c r="M328" s="5" t="s">
        <v>1228</v>
      </c>
      <c r="N328" s="8" t="s">
        <v>1281</v>
      </c>
      <c r="O328" s="9" t="s">
        <v>529</v>
      </c>
      <c r="P328" s="11">
        <v>46237</v>
      </c>
    </row>
    <row r="329" spans="1:16" ht="66" customHeight="1" x14ac:dyDescent="0.2">
      <c r="A329" s="4" t="s">
        <v>63</v>
      </c>
      <c r="B329" s="5" t="s">
        <v>108</v>
      </c>
      <c r="C329" s="5" t="s">
        <v>522</v>
      </c>
      <c r="D329" s="5" t="s">
        <v>1240</v>
      </c>
      <c r="E329" s="5" t="s">
        <v>139</v>
      </c>
      <c r="F329" s="6">
        <v>60</v>
      </c>
      <c r="G329" s="7">
        <v>92.29</v>
      </c>
      <c r="H329" s="12">
        <f>G329*0.17</f>
        <v>15.689300000000003</v>
      </c>
      <c r="I329" s="13">
        <f>G329*0.3</f>
        <v>27.687000000000001</v>
      </c>
      <c r="J329" s="13">
        <f>G329+H329+I329</f>
        <v>135.66630000000001</v>
      </c>
      <c r="K329" s="13">
        <f>J329*1.1</f>
        <v>149.23293000000001</v>
      </c>
      <c r="L329" s="8"/>
      <c r="M329" s="5" t="s">
        <v>1335</v>
      </c>
      <c r="N329" s="8" t="s">
        <v>1336</v>
      </c>
      <c r="O329" s="9" t="s">
        <v>1338</v>
      </c>
      <c r="P329" s="11">
        <v>46238</v>
      </c>
    </row>
    <row r="330" spans="1:16" ht="66" customHeight="1" x14ac:dyDescent="0.2">
      <c r="A330" s="4" t="s">
        <v>63</v>
      </c>
      <c r="B330" s="5" t="s">
        <v>108</v>
      </c>
      <c r="C330" s="5" t="s">
        <v>522</v>
      </c>
      <c r="D330" s="5" t="s">
        <v>1239</v>
      </c>
      <c r="E330" s="5" t="s">
        <v>139</v>
      </c>
      <c r="F330" s="6">
        <v>60</v>
      </c>
      <c r="G330" s="7">
        <v>92.29</v>
      </c>
      <c r="H330" s="12">
        <f>G330*0.17</f>
        <v>15.689300000000003</v>
      </c>
      <c r="I330" s="13">
        <f>G330*0.3</f>
        <v>27.687000000000001</v>
      </c>
      <c r="J330" s="13">
        <f>G330+H330+I330</f>
        <v>135.66630000000001</v>
      </c>
      <c r="K330" s="13">
        <f>J330*1.1</f>
        <v>149.23293000000001</v>
      </c>
      <c r="L330" s="8"/>
      <c r="M330" s="5" t="s">
        <v>1341</v>
      </c>
      <c r="N330" s="8" t="s">
        <v>1342</v>
      </c>
      <c r="O330" s="9" t="s">
        <v>1344</v>
      </c>
      <c r="P330" s="11">
        <v>46238</v>
      </c>
    </row>
    <row r="331" spans="1:16" ht="66" customHeight="1" x14ac:dyDescent="0.2">
      <c r="A331" s="4" t="s">
        <v>63</v>
      </c>
      <c r="B331" s="5" t="s">
        <v>108</v>
      </c>
      <c r="C331" s="5" t="s">
        <v>109</v>
      </c>
      <c r="D331" s="5" t="s">
        <v>474</v>
      </c>
      <c r="E331" s="5" t="s">
        <v>139</v>
      </c>
      <c r="F331" s="6">
        <v>30</v>
      </c>
      <c r="G331" s="7">
        <v>57.88</v>
      </c>
      <c r="H331" s="12">
        <f>G331*0.17</f>
        <v>9.8396000000000008</v>
      </c>
      <c r="I331" s="13">
        <f>G331*0.3</f>
        <v>17.364000000000001</v>
      </c>
      <c r="J331" s="13">
        <f>G331+H331+I331</f>
        <v>85.083600000000004</v>
      </c>
      <c r="K331" s="13">
        <f>J331*1.1</f>
        <v>93.591960000000014</v>
      </c>
      <c r="L331" s="8"/>
      <c r="M331" s="5" t="s">
        <v>1228</v>
      </c>
      <c r="N331" s="8" t="s">
        <v>1281</v>
      </c>
      <c r="O331" s="9" t="s">
        <v>836</v>
      </c>
      <c r="P331" s="11">
        <v>46237</v>
      </c>
    </row>
    <row r="332" spans="1:16" ht="66" customHeight="1" x14ac:dyDescent="0.2">
      <c r="A332" s="4" t="s">
        <v>63</v>
      </c>
      <c r="B332" s="5" t="s">
        <v>108</v>
      </c>
      <c r="C332" s="5" t="s">
        <v>174</v>
      </c>
      <c r="D332" s="5" t="s">
        <v>474</v>
      </c>
      <c r="E332" s="5" t="s">
        <v>139</v>
      </c>
      <c r="F332" s="6">
        <v>40</v>
      </c>
      <c r="G332" s="7">
        <v>77.180000000000007</v>
      </c>
      <c r="H332" s="12">
        <f>G332*0.17</f>
        <v>13.120600000000001</v>
      </c>
      <c r="I332" s="13">
        <f>G332*0.3</f>
        <v>23.154</v>
      </c>
      <c r="J332" s="13">
        <f>G332+H332+I332</f>
        <v>113.4546</v>
      </c>
      <c r="K332" s="13">
        <f>J332*1.1</f>
        <v>124.80006000000002</v>
      </c>
      <c r="L332" s="8"/>
      <c r="M332" s="5" t="s">
        <v>419</v>
      </c>
      <c r="N332" s="8" t="s">
        <v>1294</v>
      </c>
      <c r="O332" s="9" t="s">
        <v>420</v>
      </c>
      <c r="P332" s="11">
        <v>46237</v>
      </c>
    </row>
    <row r="333" spans="1:16" ht="66" customHeight="1" x14ac:dyDescent="0.2">
      <c r="A333" s="4" t="s">
        <v>63</v>
      </c>
      <c r="B333" s="5" t="s">
        <v>108</v>
      </c>
      <c r="C333" s="5" t="s">
        <v>320</v>
      </c>
      <c r="D333" s="5" t="s">
        <v>474</v>
      </c>
      <c r="E333" s="5" t="s">
        <v>139</v>
      </c>
      <c r="F333" s="6">
        <v>50</v>
      </c>
      <c r="G333" s="7">
        <v>96.48</v>
      </c>
      <c r="H333" s="12">
        <f>G333*0.17</f>
        <v>16.401600000000002</v>
      </c>
      <c r="I333" s="13">
        <f>G333*0.3</f>
        <v>28.943999999999999</v>
      </c>
      <c r="J333" s="13">
        <f>G333+H333+I333</f>
        <v>141.82560000000001</v>
      </c>
      <c r="K333" s="13">
        <f>J333*1.1</f>
        <v>156.00816000000003</v>
      </c>
      <c r="L333" s="8"/>
      <c r="M333" s="5" t="s">
        <v>823</v>
      </c>
      <c r="N333" s="8" t="s">
        <v>1349</v>
      </c>
      <c r="O333" s="9" t="s">
        <v>1120</v>
      </c>
      <c r="P333" s="11">
        <v>46238</v>
      </c>
    </row>
    <row r="334" spans="1:16" ht="66" customHeight="1" x14ac:dyDescent="0.2">
      <c r="A334" s="4" t="s">
        <v>63</v>
      </c>
      <c r="B334" s="5" t="s">
        <v>108</v>
      </c>
      <c r="C334" s="5" t="s">
        <v>393</v>
      </c>
      <c r="D334" s="5" t="s">
        <v>474</v>
      </c>
      <c r="E334" s="5" t="s">
        <v>139</v>
      </c>
      <c r="F334" s="6">
        <v>60</v>
      </c>
      <c r="G334" s="7">
        <v>115.77</v>
      </c>
      <c r="H334" s="12">
        <f>G334*0.14</f>
        <v>16.207800000000002</v>
      </c>
      <c r="I334" s="13">
        <f>G334*0.22</f>
        <v>25.4694</v>
      </c>
      <c r="J334" s="13">
        <f>G334+H334+I334</f>
        <v>157.44720000000001</v>
      </c>
      <c r="K334" s="13">
        <f>J334*1.1</f>
        <v>173.19192000000001</v>
      </c>
      <c r="L334" s="8"/>
      <c r="M334" s="5" t="s">
        <v>816</v>
      </c>
      <c r="N334" s="8" t="s">
        <v>1368</v>
      </c>
      <c r="O334" s="9" t="s">
        <v>882</v>
      </c>
      <c r="P334" s="11">
        <v>46238</v>
      </c>
    </row>
    <row r="335" spans="1:16" ht="66" customHeight="1" x14ac:dyDescent="0.2">
      <c r="A335" s="4" t="s">
        <v>63</v>
      </c>
      <c r="B335" s="5" t="s">
        <v>111</v>
      </c>
      <c r="C335" s="5" t="s">
        <v>927</v>
      </c>
      <c r="D335" s="5" t="s">
        <v>274</v>
      </c>
      <c r="E335" s="5" t="s">
        <v>139</v>
      </c>
      <c r="F335" s="6">
        <v>30</v>
      </c>
      <c r="G335" s="7">
        <v>363.11</v>
      </c>
      <c r="H335" s="12">
        <f>G335*0.14</f>
        <v>50.835400000000007</v>
      </c>
      <c r="I335" s="13">
        <f>G335*0.22</f>
        <v>79.884200000000007</v>
      </c>
      <c r="J335" s="13">
        <f>G335+H335+I335</f>
        <v>493.82960000000003</v>
      </c>
      <c r="K335" s="13">
        <f>J335*1.1</f>
        <v>543.21256000000005</v>
      </c>
      <c r="L335" s="8"/>
      <c r="M335" s="5" t="s">
        <v>753</v>
      </c>
      <c r="N335" s="8" t="s">
        <v>1447</v>
      </c>
      <c r="O335" s="9" t="s">
        <v>1064</v>
      </c>
      <c r="P335" s="11">
        <v>46241</v>
      </c>
    </row>
    <row r="336" spans="1:16" ht="66" customHeight="1" x14ac:dyDescent="0.2">
      <c r="A336" s="4" t="s">
        <v>63</v>
      </c>
      <c r="B336" s="5" t="s">
        <v>111</v>
      </c>
      <c r="C336" s="5" t="s">
        <v>930</v>
      </c>
      <c r="D336" s="5" t="s">
        <v>274</v>
      </c>
      <c r="E336" s="5" t="s">
        <v>139</v>
      </c>
      <c r="F336" s="6">
        <v>30</v>
      </c>
      <c r="G336" s="7">
        <v>194.97</v>
      </c>
      <c r="H336" s="12">
        <f>G336*0.14</f>
        <v>27.295800000000003</v>
      </c>
      <c r="I336" s="13">
        <f>G336*0.22</f>
        <v>42.8934</v>
      </c>
      <c r="J336" s="13">
        <f>G336+H336+I336</f>
        <v>265.1592</v>
      </c>
      <c r="K336" s="13">
        <f>J336*1.1</f>
        <v>291.67512000000005</v>
      </c>
      <c r="L336" s="8"/>
      <c r="M336" s="5" t="s">
        <v>1166</v>
      </c>
      <c r="N336" s="8" t="s">
        <v>1422</v>
      </c>
      <c r="O336" s="9" t="s">
        <v>1167</v>
      </c>
      <c r="P336" s="11">
        <v>46240</v>
      </c>
    </row>
    <row r="337" spans="1:16" ht="66" customHeight="1" x14ac:dyDescent="0.2">
      <c r="A337" s="4" t="s">
        <v>63</v>
      </c>
      <c r="B337" s="5" t="s">
        <v>111</v>
      </c>
      <c r="C337" s="5" t="s">
        <v>932</v>
      </c>
      <c r="D337" s="5" t="s">
        <v>274</v>
      </c>
      <c r="E337" s="5" t="s">
        <v>139</v>
      </c>
      <c r="F337" s="6">
        <v>30</v>
      </c>
      <c r="G337" s="7">
        <v>251.95</v>
      </c>
      <c r="H337" s="12">
        <f>G337*0.14</f>
        <v>35.273000000000003</v>
      </c>
      <c r="I337" s="13">
        <f>G337*0.22</f>
        <v>55.428999999999995</v>
      </c>
      <c r="J337" s="13">
        <f>G337+H337+I337</f>
        <v>342.65199999999999</v>
      </c>
      <c r="K337" s="13">
        <f>J337*1.1</f>
        <v>376.91720000000004</v>
      </c>
      <c r="L337" s="8"/>
      <c r="M337" s="5" t="s">
        <v>776</v>
      </c>
      <c r="N337" s="8" t="s">
        <v>1424</v>
      </c>
      <c r="O337" s="9" t="s">
        <v>786</v>
      </c>
      <c r="P337" s="11">
        <v>46240</v>
      </c>
    </row>
    <row r="338" spans="1:16" ht="66" customHeight="1" x14ac:dyDescent="0.2">
      <c r="A338" s="4" t="s">
        <v>63</v>
      </c>
      <c r="B338" s="5" t="s">
        <v>559</v>
      </c>
      <c r="C338" s="5" t="s">
        <v>513</v>
      </c>
      <c r="D338" s="5" t="s">
        <v>298</v>
      </c>
      <c r="E338" s="5" t="s">
        <v>139</v>
      </c>
      <c r="F338" s="6">
        <v>30</v>
      </c>
      <c r="G338" s="7">
        <v>325</v>
      </c>
      <c r="H338" s="12">
        <f>G338*0.14</f>
        <v>45.500000000000007</v>
      </c>
      <c r="I338" s="13">
        <f>G338*0.22</f>
        <v>71.5</v>
      </c>
      <c r="J338" s="13">
        <f>G338+H338+I338</f>
        <v>442</v>
      </c>
      <c r="K338" s="13">
        <f>J338*1.1</f>
        <v>486.20000000000005</v>
      </c>
      <c r="L338" s="8"/>
      <c r="M338" s="5" t="s">
        <v>870</v>
      </c>
      <c r="N338" s="8" t="s">
        <v>1433</v>
      </c>
      <c r="O338" s="9" t="s">
        <v>1019</v>
      </c>
      <c r="P338" s="11">
        <v>46240</v>
      </c>
    </row>
    <row r="339" spans="1:16" ht="66" customHeight="1" x14ac:dyDescent="0.2">
      <c r="A339" s="4" t="s">
        <v>63</v>
      </c>
      <c r="B339" s="5" t="s">
        <v>559</v>
      </c>
      <c r="C339" s="5" t="s">
        <v>560</v>
      </c>
      <c r="D339" s="5" t="s">
        <v>298</v>
      </c>
      <c r="E339" s="5" t="s">
        <v>139</v>
      </c>
      <c r="F339" s="6">
        <v>30</v>
      </c>
      <c r="G339" s="7">
        <v>165</v>
      </c>
      <c r="H339" s="12">
        <f>G339*0.14</f>
        <v>23.1</v>
      </c>
      <c r="I339" s="13">
        <f>G339*0.22</f>
        <v>36.299999999999997</v>
      </c>
      <c r="J339" s="13">
        <f>G339+H339+I339</f>
        <v>224.39999999999998</v>
      </c>
      <c r="K339" s="13">
        <f>J339*1.1</f>
        <v>246.84</v>
      </c>
      <c r="L339" s="8"/>
      <c r="M339" s="5" t="s">
        <v>1162</v>
      </c>
      <c r="N339" s="8" t="s">
        <v>1399</v>
      </c>
      <c r="O339" s="9" t="s">
        <v>822</v>
      </c>
      <c r="P339" s="11">
        <v>46239</v>
      </c>
    </row>
    <row r="340" spans="1:16" ht="66" customHeight="1" x14ac:dyDescent="0.2">
      <c r="A340" s="4" t="s">
        <v>63</v>
      </c>
      <c r="B340" s="5" t="s">
        <v>559</v>
      </c>
      <c r="C340" s="5" t="s">
        <v>512</v>
      </c>
      <c r="D340" s="5" t="s">
        <v>298</v>
      </c>
      <c r="E340" s="5" t="s">
        <v>139</v>
      </c>
      <c r="F340" s="6">
        <v>30</v>
      </c>
      <c r="G340" s="7">
        <v>220</v>
      </c>
      <c r="H340" s="12">
        <f>G340*0.14</f>
        <v>30.800000000000004</v>
      </c>
      <c r="I340" s="13">
        <f>G340*0.22</f>
        <v>48.4</v>
      </c>
      <c r="J340" s="13">
        <f>G340+H340+I340</f>
        <v>299.2</v>
      </c>
      <c r="K340" s="13">
        <f>J340*1.1</f>
        <v>329.12</v>
      </c>
      <c r="L340" s="8"/>
      <c r="M340" s="5" t="s">
        <v>776</v>
      </c>
      <c r="N340" s="8" t="s">
        <v>1424</v>
      </c>
      <c r="O340" s="9" t="s">
        <v>789</v>
      </c>
      <c r="P340" s="11">
        <v>46240</v>
      </c>
    </row>
    <row r="341" spans="1:16" ht="66" customHeight="1" x14ac:dyDescent="0.2">
      <c r="A341" s="4" t="s">
        <v>33</v>
      </c>
      <c r="B341" s="5" t="s">
        <v>168</v>
      </c>
      <c r="C341" s="5" t="s">
        <v>1315</v>
      </c>
      <c r="D341" s="5" t="s">
        <v>217</v>
      </c>
      <c r="E341" s="5" t="s">
        <v>161</v>
      </c>
      <c r="F341" s="6">
        <v>1</v>
      </c>
      <c r="G341" s="7">
        <v>1510.94</v>
      </c>
      <c r="H341" s="12">
        <f>G341*0.1</f>
        <v>151.09400000000002</v>
      </c>
      <c r="I341" s="13">
        <f>G341*0.15</f>
        <v>226.64099999999999</v>
      </c>
      <c r="J341" s="13">
        <f>G341+H341+I341</f>
        <v>1888.6750000000002</v>
      </c>
      <c r="K341" s="13">
        <f>J341*1.1</f>
        <v>2077.5425000000005</v>
      </c>
      <c r="L341" s="8"/>
      <c r="M341" s="5" t="s">
        <v>1072</v>
      </c>
      <c r="N341" s="8" t="s">
        <v>1570</v>
      </c>
      <c r="O341" s="9" t="s">
        <v>1571</v>
      </c>
      <c r="P341" s="11">
        <v>46244</v>
      </c>
    </row>
    <row r="342" spans="1:16" ht="66" customHeight="1" x14ac:dyDescent="0.2">
      <c r="A342" s="4" t="s">
        <v>34</v>
      </c>
      <c r="B342" s="5" t="s">
        <v>34</v>
      </c>
      <c r="C342" s="5" t="s">
        <v>148</v>
      </c>
      <c r="D342" s="5" t="s">
        <v>990</v>
      </c>
      <c r="E342" s="5" t="s">
        <v>121</v>
      </c>
      <c r="F342" s="6">
        <v>20</v>
      </c>
      <c r="G342" s="7">
        <v>82.57</v>
      </c>
      <c r="H342" s="12">
        <f>G342*0.17</f>
        <v>14.036899999999999</v>
      </c>
      <c r="I342" s="13">
        <f>G342*0.3</f>
        <v>24.770999999999997</v>
      </c>
      <c r="J342" s="13">
        <f>G342+H342+I342</f>
        <v>121.3779</v>
      </c>
      <c r="K342" s="13">
        <f>J342*1.1</f>
        <v>133.51569000000001</v>
      </c>
      <c r="L342" s="8"/>
      <c r="M342" s="5" t="s">
        <v>1298</v>
      </c>
      <c r="N342" s="8" t="s">
        <v>1299</v>
      </c>
      <c r="O342" s="9" t="s">
        <v>1308</v>
      </c>
      <c r="P342" s="11">
        <v>46238</v>
      </c>
    </row>
    <row r="343" spans="1:16" ht="66" customHeight="1" x14ac:dyDescent="0.2">
      <c r="A343" s="4" t="s">
        <v>34</v>
      </c>
      <c r="B343" s="5" t="s">
        <v>34</v>
      </c>
      <c r="C343" s="5" t="s">
        <v>310</v>
      </c>
      <c r="D343" s="5" t="s">
        <v>990</v>
      </c>
      <c r="E343" s="5" t="s">
        <v>121</v>
      </c>
      <c r="F343" s="6">
        <v>50</v>
      </c>
      <c r="G343" s="7">
        <v>206.43</v>
      </c>
      <c r="H343" s="12">
        <f>G343*0.14</f>
        <v>28.900200000000005</v>
      </c>
      <c r="I343" s="13">
        <f>G343*0.22</f>
        <v>45.4146</v>
      </c>
      <c r="J343" s="13">
        <f>G343+H343+I343</f>
        <v>280.7448</v>
      </c>
      <c r="K343" s="13">
        <f>J343*1.1</f>
        <v>308.81928000000005</v>
      </c>
      <c r="L343" s="8"/>
      <c r="M343" s="5" t="s">
        <v>1139</v>
      </c>
      <c r="N343" s="8" t="s">
        <v>1423</v>
      </c>
      <c r="O343" s="9" t="s">
        <v>1150</v>
      </c>
      <c r="P343" s="11">
        <v>46240</v>
      </c>
    </row>
    <row r="344" spans="1:16" ht="66" customHeight="1" x14ac:dyDescent="0.2">
      <c r="A344" s="4" t="s">
        <v>34</v>
      </c>
      <c r="B344" s="5" t="s">
        <v>357</v>
      </c>
      <c r="C344" s="5" t="s">
        <v>358</v>
      </c>
      <c r="D344" s="5" t="s">
        <v>318</v>
      </c>
      <c r="E344" s="5" t="s">
        <v>121</v>
      </c>
      <c r="F344" s="6">
        <v>28</v>
      </c>
      <c r="G344" s="7">
        <v>2296</v>
      </c>
      <c r="H344" s="12">
        <f>G344*0.1</f>
        <v>229.60000000000002</v>
      </c>
      <c r="I344" s="13">
        <f>G344*0.15</f>
        <v>344.4</v>
      </c>
      <c r="J344" s="13">
        <f>G344+H344+I344</f>
        <v>2870</v>
      </c>
      <c r="K344" s="13">
        <f>J344*1.1</f>
        <v>3157.0000000000005</v>
      </c>
      <c r="L344" s="8"/>
      <c r="M344" s="5" t="s">
        <v>1597</v>
      </c>
      <c r="N344" s="8" t="s">
        <v>1598</v>
      </c>
      <c r="O344" s="9" t="s">
        <v>263</v>
      </c>
      <c r="P344" s="11">
        <v>46244</v>
      </c>
    </row>
    <row r="345" spans="1:16" ht="66" customHeight="1" x14ac:dyDescent="0.2">
      <c r="A345" s="4" t="s">
        <v>35</v>
      </c>
      <c r="B345" s="5" t="s">
        <v>638</v>
      </c>
      <c r="C345" s="5" t="s">
        <v>588</v>
      </c>
      <c r="D345" s="5" t="s">
        <v>317</v>
      </c>
      <c r="E345" s="5" t="s">
        <v>146</v>
      </c>
      <c r="F345" s="6">
        <v>30</v>
      </c>
      <c r="G345" s="7">
        <v>471.72</v>
      </c>
      <c r="H345" s="12">
        <f>G345*0.14</f>
        <v>66.040800000000004</v>
      </c>
      <c r="I345" s="13">
        <f>G345*0.22</f>
        <v>103.7784</v>
      </c>
      <c r="J345" s="13">
        <f>G345+H345+I345</f>
        <v>641.53920000000005</v>
      </c>
      <c r="K345" s="13">
        <f>J345*1.1</f>
        <v>705.69312000000014</v>
      </c>
      <c r="L345" s="8"/>
      <c r="M345" s="5" t="s">
        <v>1049</v>
      </c>
      <c r="N345" s="8" t="s">
        <v>1488</v>
      </c>
      <c r="O345" s="9" t="s">
        <v>1054</v>
      </c>
      <c r="P345" s="11">
        <v>46241</v>
      </c>
    </row>
    <row r="346" spans="1:16" ht="66" customHeight="1" x14ac:dyDescent="0.2">
      <c r="A346" s="4" t="s">
        <v>35</v>
      </c>
      <c r="B346" s="5" t="s">
        <v>638</v>
      </c>
      <c r="C346" s="5" t="s">
        <v>588</v>
      </c>
      <c r="D346" s="5" t="s">
        <v>317</v>
      </c>
      <c r="E346" s="5" t="s">
        <v>146</v>
      </c>
      <c r="F346" s="6">
        <v>30</v>
      </c>
      <c r="G346" s="7">
        <v>471.72</v>
      </c>
      <c r="H346" s="12">
        <f>G346*0.14</f>
        <v>66.040800000000004</v>
      </c>
      <c r="I346" s="13">
        <f>G346*0.22</f>
        <v>103.7784</v>
      </c>
      <c r="J346" s="13">
        <f>G346+H346+I346</f>
        <v>641.53920000000005</v>
      </c>
      <c r="K346" s="13">
        <f>J346*1.1</f>
        <v>705.69312000000014</v>
      </c>
      <c r="L346" s="8"/>
      <c r="M346" s="5" t="s">
        <v>1049</v>
      </c>
      <c r="N346" s="8" t="s">
        <v>1488</v>
      </c>
      <c r="O346" s="9" t="s">
        <v>1051</v>
      </c>
      <c r="P346" s="11">
        <v>46241</v>
      </c>
    </row>
    <row r="347" spans="1:16" ht="66" customHeight="1" x14ac:dyDescent="0.2">
      <c r="A347" s="4" t="s">
        <v>35</v>
      </c>
      <c r="B347" s="5" t="s">
        <v>638</v>
      </c>
      <c r="C347" s="5" t="s">
        <v>551</v>
      </c>
      <c r="D347" s="5" t="s">
        <v>317</v>
      </c>
      <c r="E347" s="5" t="s">
        <v>146</v>
      </c>
      <c r="F347" s="6">
        <v>14</v>
      </c>
      <c r="G347" s="7">
        <v>227.46</v>
      </c>
      <c r="H347" s="12">
        <f>G347*0.14</f>
        <v>31.844400000000004</v>
      </c>
      <c r="I347" s="13">
        <f>G347*0.22</f>
        <v>50.041200000000003</v>
      </c>
      <c r="J347" s="13">
        <f>G347+H347+I347</f>
        <v>309.34559999999999</v>
      </c>
      <c r="K347" s="13">
        <f>J347*1.1</f>
        <v>340.28016000000002</v>
      </c>
      <c r="L347" s="8"/>
      <c r="M347" s="5" t="s">
        <v>776</v>
      </c>
      <c r="N347" s="8" t="s">
        <v>1424</v>
      </c>
      <c r="O347" s="9" t="s">
        <v>799</v>
      </c>
      <c r="P347" s="11">
        <v>46240</v>
      </c>
    </row>
    <row r="348" spans="1:16" ht="66" customHeight="1" x14ac:dyDescent="0.2">
      <c r="A348" s="4" t="s">
        <v>35</v>
      </c>
      <c r="B348" s="5" t="s">
        <v>638</v>
      </c>
      <c r="C348" s="5" t="s">
        <v>551</v>
      </c>
      <c r="D348" s="5" t="s">
        <v>317</v>
      </c>
      <c r="E348" s="5" t="s">
        <v>146</v>
      </c>
      <c r="F348" s="6">
        <v>14</v>
      </c>
      <c r="G348" s="7">
        <v>227.46</v>
      </c>
      <c r="H348" s="12">
        <f>G348*0.14</f>
        <v>31.844400000000004</v>
      </c>
      <c r="I348" s="13">
        <f>G348*0.22</f>
        <v>50.041200000000003</v>
      </c>
      <c r="J348" s="13">
        <f>G348+H348+I348</f>
        <v>309.34559999999999</v>
      </c>
      <c r="K348" s="13">
        <f>J348*1.1</f>
        <v>340.28016000000002</v>
      </c>
      <c r="L348" s="8"/>
      <c r="M348" s="5" t="s">
        <v>776</v>
      </c>
      <c r="N348" s="8" t="s">
        <v>1424</v>
      </c>
      <c r="O348" s="9" t="s">
        <v>777</v>
      </c>
      <c r="P348" s="11">
        <v>46240</v>
      </c>
    </row>
    <row r="349" spans="1:16" ht="66" customHeight="1" x14ac:dyDescent="0.2">
      <c r="A349" s="4" t="s">
        <v>35</v>
      </c>
      <c r="B349" s="5" t="s">
        <v>638</v>
      </c>
      <c r="C349" s="5" t="s">
        <v>550</v>
      </c>
      <c r="D349" s="5" t="s">
        <v>317</v>
      </c>
      <c r="E349" s="5" t="s">
        <v>146</v>
      </c>
      <c r="F349" s="6">
        <v>28</v>
      </c>
      <c r="G349" s="7">
        <v>446.37</v>
      </c>
      <c r="H349" s="12">
        <f>G349*0.14</f>
        <v>62.491800000000005</v>
      </c>
      <c r="I349" s="13">
        <f>G349*0.22</f>
        <v>98.201400000000007</v>
      </c>
      <c r="J349" s="13">
        <f>G349+H349+I349</f>
        <v>607.06320000000005</v>
      </c>
      <c r="K349" s="13">
        <f>J349*1.1</f>
        <v>667.76952000000006</v>
      </c>
      <c r="L349" s="8"/>
      <c r="M349" s="5" t="s">
        <v>1178</v>
      </c>
      <c r="N349" s="8" t="s">
        <v>1474</v>
      </c>
      <c r="O349" s="9" t="s">
        <v>1475</v>
      </c>
      <c r="P349" s="11">
        <v>46241</v>
      </c>
    </row>
    <row r="350" spans="1:16" ht="66" customHeight="1" x14ac:dyDescent="0.2">
      <c r="A350" s="4" t="s">
        <v>35</v>
      </c>
      <c r="B350" s="5" t="s">
        <v>638</v>
      </c>
      <c r="C350" s="5" t="s">
        <v>550</v>
      </c>
      <c r="D350" s="5" t="s">
        <v>317</v>
      </c>
      <c r="E350" s="5" t="s">
        <v>146</v>
      </c>
      <c r="F350" s="6">
        <v>28</v>
      </c>
      <c r="G350" s="7">
        <v>446.37</v>
      </c>
      <c r="H350" s="12">
        <f>G350*0.14</f>
        <v>62.491800000000005</v>
      </c>
      <c r="I350" s="13">
        <f>G350*0.22</f>
        <v>98.201400000000007</v>
      </c>
      <c r="J350" s="13">
        <f>G350+H350+I350</f>
        <v>607.06320000000005</v>
      </c>
      <c r="K350" s="13">
        <f>J350*1.1</f>
        <v>667.76952000000006</v>
      </c>
      <c r="L350" s="8"/>
      <c r="M350" s="5" t="s">
        <v>1178</v>
      </c>
      <c r="N350" s="8" t="s">
        <v>1474</v>
      </c>
      <c r="O350" s="9" t="s">
        <v>1477</v>
      </c>
      <c r="P350" s="11">
        <v>46241</v>
      </c>
    </row>
    <row r="351" spans="1:16" ht="66" customHeight="1" x14ac:dyDescent="0.2">
      <c r="A351" s="4" t="s">
        <v>35</v>
      </c>
      <c r="B351" s="5" t="s">
        <v>638</v>
      </c>
      <c r="C351" s="5" t="s">
        <v>639</v>
      </c>
      <c r="D351" s="5" t="s">
        <v>317</v>
      </c>
      <c r="E351" s="5" t="s">
        <v>146</v>
      </c>
      <c r="F351" s="6">
        <v>30</v>
      </c>
      <c r="G351" s="7">
        <v>471.72</v>
      </c>
      <c r="H351" s="12">
        <f>G351*0.14</f>
        <v>66.040800000000004</v>
      </c>
      <c r="I351" s="13">
        <f>G351*0.22</f>
        <v>103.7784</v>
      </c>
      <c r="J351" s="13">
        <f>G351+H351+I351</f>
        <v>641.53920000000005</v>
      </c>
      <c r="K351" s="13">
        <f>J351*1.1</f>
        <v>705.69312000000014</v>
      </c>
      <c r="L351" s="8"/>
      <c r="M351" s="5" t="s">
        <v>1049</v>
      </c>
      <c r="N351" s="8" t="s">
        <v>1488</v>
      </c>
      <c r="O351" s="9" t="s">
        <v>1050</v>
      </c>
      <c r="P351" s="11">
        <v>46241</v>
      </c>
    </row>
    <row r="352" spans="1:16" ht="66" customHeight="1" x14ac:dyDescent="0.2">
      <c r="A352" s="4" t="s">
        <v>35</v>
      </c>
      <c r="B352" s="5" t="s">
        <v>638</v>
      </c>
      <c r="C352" s="5" t="s">
        <v>639</v>
      </c>
      <c r="D352" s="5" t="s">
        <v>317</v>
      </c>
      <c r="E352" s="5" t="s">
        <v>146</v>
      </c>
      <c r="F352" s="6">
        <v>30</v>
      </c>
      <c r="G352" s="7">
        <v>471.72</v>
      </c>
      <c r="H352" s="12">
        <f>G352*0.14</f>
        <v>66.040800000000004</v>
      </c>
      <c r="I352" s="13">
        <f>G352*0.22</f>
        <v>103.7784</v>
      </c>
      <c r="J352" s="13">
        <f>G352+H352+I352</f>
        <v>641.53920000000005</v>
      </c>
      <c r="K352" s="13">
        <f>J352*1.1</f>
        <v>705.69312000000014</v>
      </c>
      <c r="L352" s="8"/>
      <c r="M352" s="5" t="s">
        <v>1049</v>
      </c>
      <c r="N352" s="8" t="s">
        <v>1488</v>
      </c>
      <c r="O352" s="9" t="s">
        <v>1053</v>
      </c>
      <c r="P352" s="11">
        <v>46241</v>
      </c>
    </row>
    <row r="353" spans="1:16" ht="66" customHeight="1" x14ac:dyDescent="0.2">
      <c r="A353" s="4" t="s">
        <v>35</v>
      </c>
      <c r="B353" s="5" t="s">
        <v>638</v>
      </c>
      <c r="C353" s="5" t="s">
        <v>549</v>
      </c>
      <c r="D353" s="5" t="s">
        <v>317</v>
      </c>
      <c r="E353" s="5" t="s">
        <v>146</v>
      </c>
      <c r="F353" s="6">
        <v>14</v>
      </c>
      <c r="G353" s="7">
        <v>356.51</v>
      </c>
      <c r="H353" s="12">
        <f>G353*0.14</f>
        <v>49.9114</v>
      </c>
      <c r="I353" s="13">
        <f>G353*0.22</f>
        <v>78.432199999999995</v>
      </c>
      <c r="J353" s="13">
        <f>G353+H353+I353</f>
        <v>484.85360000000003</v>
      </c>
      <c r="K353" s="13">
        <f>J353*1.1</f>
        <v>533.33896000000004</v>
      </c>
      <c r="L353" s="8"/>
      <c r="M353" s="5" t="s">
        <v>753</v>
      </c>
      <c r="N353" s="8" t="s">
        <v>1447</v>
      </c>
      <c r="O353" s="9" t="s">
        <v>754</v>
      </c>
      <c r="P353" s="11">
        <v>46241</v>
      </c>
    </row>
    <row r="354" spans="1:16" ht="66" customHeight="1" x14ac:dyDescent="0.2">
      <c r="A354" s="4" t="s">
        <v>35</v>
      </c>
      <c r="B354" s="5" t="s">
        <v>638</v>
      </c>
      <c r="C354" s="5" t="s">
        <v>549</v>
      </c>
      <c r="D354" s="5" t="s">
        <v>317</v>
      </c>
      <c r="E354" s="5" t="s">
        <v>146</v>
      </c>
      <c r="F354" s="6">
        <v>14</v>
      </c>
      <c r="G354" s="7">
        <v>356.51</v>
      </c>
      <c r="H354" s="12">
        <f>G354*0.14</f>
        <v>49.9114</v>
      </c>
      <c r="I354" s="13">
        <f>G354*0.22</f>
        <v>78.432199999999995</v>
      </c>
      <c r="J354" s="13">
        <f>G354+H354+I354</f>
        <v>484.85360000000003</v>
      </c>
      <c r="K354" s="13">
        <f>J354*1.1</f>
        <v>533.33896000000004</v>
      </c>
      <c r="L354" s="8"/>
      <c r="M354" s="5" t="s">
        <v>753</v>
      </c>
      <c r="N354" s="8" t="s">
        <v>1447</v>
      </c>
      <c r="O354" s="9" t="s">
        <v>755</v>
      </c>
      <c r="P354" s="11">
        <v>46241</v>
      </c>
    </row>
    <row r="355" spans="1:16" ht="66" customHeight="1" x14ac:dyDescent="0.2">
      <c r="A355" s="4" t="s">
        <v>93</v>
      </c>
      <c r="B355" s="5" t="s">
        <v>93</v>
      </c>
      <c r="C355" s="5" t="s">
        <v>344</v>
      </c>
      <c r="D355" s="5" t="s">
        <v>974</v>
      </c>
      <c r="E355" s="5" t="s">
        <v>173</v>
      </c>
      <c r="F355" s="6">
        <v>20</v>
      </c>
      <c r="G355" s="7">
        <v>459.9</v>
      </c>
      <c r="H355" s="15">
        <f>G355*0.25</f>
        <v>114.97499999999999</v>
      </c>
      <c r="I355" s="16">
        <f>G355*0.41</f>
        <v>188.55899999999997</v>
      </c>
      <c r="J355" s="16">
        <f>G355+H355+I355</f>
        <v>763.43399999999997</v>
      </c>
      <c r="K355" s="16">
        <f>J355*1.1</f>
        <v>839.77740000000006</v>
      </c>
      <c r="L355" s="8"/>
      <c r="M355" s="5" t="s">
        <v>1481</v>
      </c>
      <c r="N355" s="8" t="s">
        <v>1482</v>
      </c>
      <c r="O355" s="9" t="s">
        <v>1483</v>
      </c>
      <c r="P355" s="11">
        <v>46241</v>
      </c>
    </row>
    <row r="356" spans="1:16" ht="66" customHeight="1" x14ac:dyDescent="0.2">
      <c r="A356" s="4" t="s">
        <v>93</v>
      </c>
      <c r="B356" s="5" t="s">
        <v>93</v>
      </c>
      <c r="C356" s="5" t="s">
        <v>506</v>
      </c>
      <c r="D356" s="5" t="s">
        <v>974</v>
      </c>
      <c r="E356" s="5" t="s">
        <v>173</v>
      </c>
      <c r="F356" s="6">
        <v>20</v>
      </c>
      <c r="G356" s="7">
        <v>267.2</v>
      </c>
      <c r="H356" s="15">
        <f>G356*0.25</f>
        <v>66.8</v>
      </c>
      <c r="I356" s="16">
        <f>G356*0.41</f>
        <v>109.55199999999999</v>
      </c>
      <c r="J356" s="16">
        <f>G356+H356+I356</f>
        <v>443.55200000000002</v>
      </c>
      <c r="K356" s="16">
        <f>J356*1.1</f>
        <v>487.90720000000005</v>
      </c>
      <c r="L356" s="8"/>
      <c r="M356" s="5" t="s">
        <v>914</v>
      </c>
      <c r="N356" s="8" t="s">
        <v>1431</v>
      </c>
      <c r="O356" s="9" t="s">
        <v>934</v>
      </c>
      <c r="P356" s="11">
        <v>46240</v>
      </c>
    </row>
    <row r="357" spans="1:16" ht="66" customHeight="1" x14ac:dyDescent="0.2">
      <c r="A357" s="4" t="s">
        <v>131</v>
      </c>
      <c r="B357" s="5" t="s">
        <v>1165</v>
      </c>
      <c r="C357" s="5" t="s">
        <v>179</v>
      </c>
      <c r="D357" s="5" t="s">
        <v>908</v>
      </c>
      <c r="E357" s="5" t="s">
        <v>180</v>
      </c>
      <c r="F357" s="6">
        <v>3</v>
      </c>
      <c r="G357" s="7">
        <v>178.48</v>
      </c>
      <c r="H357" s="12">
        <f>G357*0.14</f>
        <v>24.987200000000001</v>
      </c>
      <c r="I357" s="13">
        <f>G357*0.22</f>
        <v>39.265599999999999</v>
      </c>
      <c r="J357" s="13">
        <f>G357+H357+I357</f>
        <v>242.7328</v>
      </c>
      <c r="K357" s="13">
        <f>J357*1.1</f>
        <v>267.00608</v>
      </c>
      <c r="L357" s="8"/>
      <c r="M357" s="5" t="s">
        <v>1244</v>
      </c>
      <c r="N357" s="8" t="s">
        <v>1418</v>
      </c>
      <c r="O357" s="9" t="s">
        <v>1209</v>
      </c>
      <c r="P357" s="11">
        <v>46237</v>
      </c>
    </row>
    <row r="358" spans="1:16" ht="66" customHeight="1" x14ac:dyDescent="0.2">
      <c r="A358" s="4" t="s">
        <v>131</v>
      </c>
      <c r="B358" s="5" t="s">
        <v>1165</v>
      </c>
      <c r="C358" s="5" t="s">
        <v>1253</v>
      </c>
      <c r="D358" s="5" t="s">
        <v>908</v>
      </c>
      <c r="E358" s="5" t="s">
        <v>180</v>
      </c>
      <c r="F358" s="6">
        <v>3</v>
      </c>
      <c r="G358" s="7">
        <v>178.48</v>
      </c>
      <c r="H358" s="12">
        <f>G358*0.14</f>
        <v>24.987200000000001</v>
      </c>
      <c r="I358" s="13">
        <f>G358*0.22</f>
        <v>39.265599999999999</v>
      </c>
      <c r="J358" s="13">
        <f>G358+H358+I358</f>
        <v>242.7328</v>
      </c>
      <c r="K358" s="13">
        <f>J358*1.1</f>
        <v>267.00608</v>
      </c>
      <c r="L358" s="8"/>
      <c r="M358" s="5" t="s">
        <v>1244</v>
      </c>
      <c r="N358" s="8" t="s">
        <v>1418</v>
      </c>
      <c r="O358" s="9" t="s">
        <v>1205</v>
      </c>
      <c r="P358" s="11">
        <v>46237</v>
      </c>
    </row>
    <row r="359" spans="1:16" ht="66" customHeight="1" x14ac:dyDescent="0.2">
      <c r="A359" s="4" t="s">
        <v>131</v>
      </c>
      <c r="B359" s="5" t="s">
        <v>1165</v>
      </c>
      <c r="C359" s="5" t="s">
        <v>254</v>
      </c>
      <c r="D359" s="5" t="s">
        <v>908</v>
      </c>
      <c r="E359" s="5" t="s">
        <v>180</v>
      </c>
      <c r="F359" s="6">
        <v>6</v>
      </c>
      <c r="G359" s="7">
        <v>344.02</v>
      </c>
      <c r="H359" s="12">
        <f>G359*0.14</f>
        <v>48.162800000000004</v>
      </c>
      <c r="I359" s="13">
        <f>G359*0.22</f>
        <v>75.684399999999997</v>
      </c>
      <c r="J359" s="13">
        <f>G359+H359+I359</f>
        <v>467.86719999999997</v>
      </c>
      <c r="K359" s="13">
        <f>J359*1.1</f>
        <v>514.65391999999997</v>
      </c>
      <c r="L359" s="8"/>
      <c r="M359" s="5" t="s">
        <v>1132</v>
      </c>
      <c r="N359" s="8" t="s">
        <v>1441</v>
      </c>
      <c r="O359" s="9" t="s">
        <v>682</v>
      </c>
      <c r="P359" s="11">
        <v>46240</v>
      </c>
    </row>
    <row r="360" spans="1:16" ht="66" customHeight="1" x14ac:dyDescent="0.2">
      <c r="A360" s="4" t="s">
        <v>131</v>
      </c>
      <c r="B360" s="5" t="s">
        <v>1165</v>
      </c>
      <c r="C360" s="5" t="s">
        <v>1265</v>
      </c>
      <c r="D360" s="5" t="s">
        <v>908</v>
      </c>
      <c r="E360" s="5" t="s">
        <v>180</v>
      </c>
      <c r="F360" s="6">
        <v>6</v>
      </c>
      <c r="G360" s="7">
        <v>344.02</v>
      </c>
      <c r="H360" s="12">
        <f>G360*0.14</f>
        <v>48.162800000000004</v>
      </c>
      <c r="I360" s="13">
        <f>G360*0.22</f>
        <v>75.684399999999997</v>
      </c>
      <c r="J360" s="13">
        <f>G360+H360+I360</f>
        <v>467.86719999999997</v>
      </c>
      <c r="K360" s="13">
        <f>J360*1.1</f>
        <v>514.65391999999997</v>
      </c>
      <c r="L360" s="8"/>
      <c r="M360" s="5" t="s">
        <v>1132</v>
      </c>
      <c r="N360" s="8" t="s">
        <v>1441</v>
      </c>
      <c r="O360" s="9" t="s">
        <v>681</v>
      </c>
      <c r="P360" s="11">
        <v>46240</v>
      </c>
    </row>
    <row r="361" spans="1:16" ht="66" customHeight="1" x14ac:dyDescent="0.2">
      <c r="A361" s="4" t="s">
        <v>71</v>
      </c>
      <c r="B361" s="5" t="s">
        <v>71</v>
      </c>
      <c r="C361" s="5" t="s">
        <v>1193</v>
      </c>
      <c r="D361" s="5" t="s">
        <v>990</v>
      </c>
      <c r="E361" s="5" t="s">
        <v>233</v>
      </c>
      <c r="F361" s="6">
        <v>28</v>
      </c>
      <c r="G361" s="7">
        <v>5245.2</v>
      </c>
      <c r="H361" s="12">
        <f>G361*0.1</f>
        <v>524.52</v>
      </c>
      <c r="I361" s="13">
        <f>G361*0.15</f>
        <v>786.78</v>
      </c>
      <c r="J361" s="13">
        <f>G361+H361+I361</f>
        <v>6556.4999999999991</v>
      </c>
      <c r="K361" s="13">
        <f>J361*1.1</f>
        <v>7212.15</v>
      </c>
      <c r="L361" s="8"/>
      <c r="M361" s="5" t="s">
        <v>1613</v>
      </c>
      <c r="N361" s="8" t="s">
        <v>1614</v>
      </c>
      <c r="O361" s="9" t="s">
        <v>1615</v>
      </c>
      <c r="P361" s="11">
        <v>46245</v>
      </c>
    </row>
    <row r="362" spans="1:16" ht="66" customHeight="1" x14ac:dyDescent="0.2">
      <c r="A362" s="4" t="s">
        <v>71</v>
      </c>
      <c r="B362" s="5" t="s">
        <v>71</v>
      </c>
      <c r="C362" s="5" t="s">
        <v>1500</v>
      </c>
      <c r="D362" s="5" t="s">
        <v>990</v>
      </c>
      <c r="E362" s="5" t="s">
        <v>233</v>
      </c>
      <c r="F362" s="6">
        <v>6</v>
      </c>
      <c r="G362" s="7">
        <v>1123.98</v>
      </c>
      <c r="H362" s="12">
        <f>G362*0.1</f>
        <v>112.39800000000001</v>
      </c>
      <c r="I362" s="13">
        <f>G362*0.15</f>
        <v>168.59700000000001</v>
      </c>
      <c r="J362" s="13">
        <f>G362+H362+I362</f>
        <v>1404.9749999999999</v>
      </c>
      <c r="K362" s="13">
        <f>J362*1.1</f>
        <v>1545.4725000000001</v>
      </c>
      <c r="L362" s="8"/>
      <c r="M362" s="5" t="s">
        <v>976</v>
      </c>
      <c r="N362" s="8" t="s">
        <v>1538</v>
      </c>
      <c r="O362" s="9" t="s">
        <v>440</v>
      </c>
      <c r="P362" s="11">
        <v>46253</v>
      </c>
    </row>
    <row r="363" spans="1:16" ht="66" customHeight="1" x14ac:dyDescent="0.2">
      <c r="A363" s="4" t="s">
        <v>71</v>
      </c>
      <c r="B363" s="5" t="s">
        <v>372</v>
      </c>
      <c r="C363" s="5" t="s">
        <v>308</v>
      </c>
      <c r="D363" s="5" t="s">
        <v>318</v>
      </c>
      <c r="E363" s="5" t="s">
        <v>233</v>
      </c>
      <c r="F363" s="6">
        <v>1</v>
      </c>
      <c r="G363" s="7">
        <v>250</v>
      </c>
      <c r="H363" s="12">
        <f>G363*0.14</f>
        <v>35</v>
      </c>
      <c r="I363" s="13">
        <f>G363*0.22</f>
        <v>55</v>
      </c>
      <c r="J363" s="13">
        <f>G363+H363+I363</f>
        <v>340</v>
      </c>
      <c r="K363" s="13">
        <f>J363*1.1</f>
        <v>374.00000000000006</v>
      </c>
      <c r="L363" s="8"/>
      <c r="M363" s="5" t="s">
        <v>776</v>
      </c>
      <c r="N363" s="8" t="s">
        <v>1424</v>
      </c>
      <c r="O363" s="9" t="s">
        <v>796</v>
      </c>
      <c r="P363" s="11">
        <v>46240</v>
      </c>
    </row>
    <row r="364" spans="1:16" ht="66" customHeight="1" x14ac:dyDescent="0.2">
      <c r="A364" s="4" t="s">
        <v>71</v>
      </c>
      <c r="B364" s="5" t="s">
        <v>372</v>
      </c>
      <c r="C364" s="5" t="s">
        <v>578</v>
      </c>
      <c r="D364" s="5" t="s">
        <v>318</v>
      </c>
      <c r="E364" s="5" t="s">
        <v>233</v>
      </c>
      <c r="F364" s="6">
        <v>1</v>
      </c>
      <c r="G364" s="7">
        <v>500</v>
      </c>
      <c r="H364" s="12">
        <f>G364*0.14</f>
        <v>70</v>
      </c>
      <c r="I364" s="13">
        <f>G364*0.22</f>
        <v>110</v>
      </c>
      <c r="J364" s="13">
        <f>G364+H364+I364</f>
        <v>680</v>
      </c>
      <c r="K364" s="13">
        <f>J364*1.1</f>
        <v>748.00000000000011</v>
      </c>
      <c r="L364" s="8"/>
      <c r="M364" s="5" t="s">
        <v>1496</v>
      </c>
      <c r="N364" s="8" t="s">
        <v>1497</v>
      </c>
      <c r="O364" s="9" t="s">
        <v>1499</v>
      </c>
      <c r="P364" s="11">
        <v>46241</v>
      </c>
    </row>
    <row r="365" spans="1:16" ht="66" customHeight="1" x14ac:dyDescent="0.2">
      <c r="A365" s="4" t="s">
        <v>71</v>
      </c>
      <c r="B365" s="5" t="s">
        <v>372</v>
      </c>
      <c r="C365" s="5" t="s">
        <v>1175</v>
      </c>
      <c r="D365" s="5" t="s">
        <v>318</v>
      </c>
      <c r="E365" s="5" t="s">
        <v>233</v>
      </c>
      <c r="F365" s="6">
        <v>1</v>
      </c>
      <c r="G365" s="7">
        <v>1000</v>
      </c>
      <c r="H365" s="12">
        <f>G365*0.1</f>
        <v>100</v>
      </c>
      <c r="I365" s="13">
        <f>G365*0.15</f>
        <v>150</v>
      </c>
      <c r="J365" s="13">
        <f>G365+H365+I365</f>
        <v>1250</v>
      </c>
      <c r="K365" s="13">
        <f>J365*1.1</f>
        <v>1375</v>
      </c>
      <c r="L365" s="8"/>
      <c r="M365" s="5" t="s">
        <v>94</v>
      </c>
      <c r="N365" s="8" t="s">
        <v>1538</v>
      </c>
      <c r="O365" s="9" t="s">
        <v>391</v>
      </c>
      <c r="P365" s="11">
        <v>46253</v>
      </c>
    </row>
    <row r="366" spans="1:16" ht="66" customHeight="1" x14ac:dyDescent="0.2">
      <c r="A366" s="4" t="s">
        <v>54</v>
      </c>
      <c r="B366" s="5" t="s">
        <v>471</v>
      </c>
      <c r="C366" s="5" t="s">
        <v>1448</v>
      </c>
      <c r="D366" s="5" t="s">
        <v>312</v>
      </c>
      <c r="E366" s="5" t="s">
        <v>233</v>
      </c>
      <c r="F366" s="6">
        <v>10</v>
      </c>
      <c r="G366" s="7">
        <v>1246.29</v>
      </c>
      <c r="H366" s="12">
        <f>G366*0.1</f>
        <v>124.629</v>
      </c>
      <c r="I366" s="13">
        <f>G366*0.15</f>
        <v>186.9435</v>
      </c>
      <c r="J366" s="13">
        <f>G366+H366+I366</f>
        <v>1557.8625</v>
      </c>
      <c r="K366" s="13">
        <f>J366*1.1</f>
        <v>1713.6487500000001</v>
      </c>
      <c r="L366" s="8"/>
      <c r="M366" s="5" t="s">
        <v>946</v>
      </c>
      <c r="N366" s="8" t="s">
        <v>1539</v>
      </c>
      <c r="O366" s="9" t="s">
        <v>1541</v>
      </c>
      <c r="P366" s="11">
        <v>46244</v>
      </c>
    </row>
    <row r="367" spans="1:16" ht="66" customHeight="1" x14ac:dyDescent="0.2">
      <c r="A367" s="4" t="s">
        <v>54</v>
      </c>
      <c r="B367" s="5" t="s">
        <v>471</v>
      </c>
      <c r="C367" s="5" t="s">
        <v>1448</v>
      </c>
      <c r="D367" s="5" t="s">
        <v>312</v>
      </c>
      <c r="E367" s="5" t="s">
        <v>233</v>
      </c>
      <c r="F367" s="6">
        <v>10</v>
      </c>
      <c r="G367" s="7">
        <v>1246.29</v>
      </c>
      <c r="H367" s="12">
        <f>G367*0.1</f>
        <v>124.629</v>
      </c>
      <c r="I367" s="13">
        <f>G367*0.15</f>
        <v>186.9435</v>
      </c>
      <c r="J367" s="13">
        <f>G367+H367+I367</f>
        <v>1557.8625</v>
      </c>
      <c r="K367" s="13">
        <f>J367*1.1</f>
        <v>1713.6487500000001</v>
      </c>
      <c r="L367" s="8"/>
      <c r="M367" s="5" t="s">
        <v>946</v>
      </c>
      <c r="N367" s="8" t="s">
        <v>1539</v>
      </c>
      <c r="O367" s="9" t="s">
        <v>1542</v>
      </c>
      <c r="P367" s="11">
        <v>46244</v>
      </c>
    </row>
    <row r="368" spans="1:16" ht="66" customHeight="1" x14ac:dyDescent="0.2">
      <c r="A368" s="4" t="s">
        <v>54</v>
      </c>
      <c r="B368" s="5" t="s">
        <v>471</v>
      </c>
      <c r="C368" s="5" t="s">
        <v>1446</v>
      </c>
      <c r="D368" s="5" t="s">
        <v>312</v>
      </c>
      <c r="E368" s="5" t="s">
        <v>233</v>
      </c>
      <c r="F368" s="6">
        <v>20</v>
      </c>
      <c r="G368" s="7">
        <v>1564</v>
      </c>
      <c r="H368" s="12">
        <f>G368*0.1</f>
        <v>156.4</v>
      </c>
      <c r="I368" s="13">
        <f>G368*0.15</f>
        <v>234.6</v>
      </c>
      <c r="J368" s="13">
        <f>G368+H368+I368</f>
        <v>1955</v>
      </c>
      <c r="K368" s="13">
        <f>J368*1.1</f>
        <v>2150.5</v>
      </c>
      <c r="L368" s="8"/>
      <c r="M368" s="5" t="s">
        <v>1086</v>
      </c>
      <c r="N368" s="8" t="s">
        <v>1574</v>
      </c>
      <c r="O368" s="9" t="s">
        <v>1575</v>
      </c>
      <c r="P368" s="11">
        <v>46244</v>
      </c>
    </row>
    <row r="369" spans="1:16" ht="66" customHeight="1" x14ac:dyDescent="0.2">
      <c r="A369" s="4" t="s">
        <v>54</v>
      </c>
      <c r="B369" s="5" t="s">
        <v>471</v>
      </c>
      <c r="C369" s="5" t="s">
        <v>1446</v>
      </c>
      <c r="D369" s="5" t="s">
        <v>312</v>
      </c>
      <c r="E369" s="5" t="s">
        <v>233</v>
      </c>
      <c r="F369" s="6">
        <v>20</v>
      </c>
      <c r="G369" s="7">
        <v>1564</v>
      </c>
      <c r="H369" s="12">
        <f>G369*0.1</f>
        <v>156.4</v>
      </c>
      <c r="I369" s="13">
        <f>G369*0.15</f>
        <v>234.6</v>
      </c>
      <c r="J369" s="13">
        <f>G369+H369+I369</f>
        <v>1955</v>
      </c>
      <c r="K369" s="13">
        <f>J369*1.1</f>
        <v>2150.5</v>
      </c>
      <c r="L369" s="8"/>
      <c r="M369" s="5" t="s">
        <v>1086</v>
      </c>
      <c r="N369" s="8" t="s">
        <v>1574</v>
      </c>
      <c r="O369" s="9" t="s">
        <v>1576</v>
      </c>
      <c r="P369" s="11">
        <v>46244</v>
      </c>
    </row>
    <row r="370" spans="1:16" ht="66" customHeight="1" x14ac:dyDescent="0.2">
      <c r="A370" s="4" t="s">
        <v>598</v>
      </c>
      <c r="B370" s="5" t="s">
        <v>1646</v>
      </c>
      <c r="C370" s="5" t="s">
        <v>599</v>
      </c>
      <c r="D370" s="5" t="s">
        <v>468</v>
      </c>
      <c r="E370" s="5" t="s">
        <v>600</v>
      </c>
      <c r="F370" s="6">
        <v>1</v>
      </c>
      <c r="G370" s="7">
        <v>3597083.55</v>
      </c>
      <c r="H370" s="12">
        <f>G370*0.1</f>
        <v>359708.35499999998</v>
      </c>
      <c r="I370" s="13">
        <f>G370*0.15</f>
        <v>539562.53249999997</v>
      </c>
      <c r="J370" s="13">
        <f>G370+H370+I370</f>
        <v>4496354.4375</v>
      </c>
      <c r="K370" s="13">
        <f>J370*1.1</f>
        <v>4945989.8812500006</v>
      </c>
      <c r="L370" s="8"/>
      <c r="M370" s="5" t="s">
        <v>184</v>
      </c>
      <c r="N370" s="8" t="s">
        <v>1670</v>
      </c>
      <c r="O370" s="9" t="s">
        <v>185</v>
      </c>
      <c r="P370" s="11">
        <v>46247</v>
      </c>
    </row>
    <row r="371" spans="1:16" ht="66" customHeight="1" x14ac:dyDescent="0.2">
      <c r="A371" s="4" t="s">
        <v>68</v>
      </c>
      <c r="B371" s="5" t="s">
        <v>709</v>
      </c>
      <c r="C371" s="5" t="s">
        <v>215</v>
      </c>
      <c r="D371" s="5" t="s">
        <v>330</v>
      </c>
      <c r="E371" s="5" t="s">
        <v>198</v>
      </c>
      <c r="F371" s="6">
        <v>10</v>
      </c>
      <c r="G371" s="7">
        <v>86.44</v>
      </c>
      <c r="H371" s="12">
        <f>G371*0.17</f>
        <v>14.694800000000001</v>
      </c>
      <c r="I371" s="13">
        <f>G371*0.3</f>
        <v>25.931999999999999</v>
      </c>
      <c r="J371" s="13">
        <f>G371+H371+I371</f>
        <v>127.0668</v>
      </c>
      <c r="K371" s="13">
        <f>J371*1.1</f>
        <v>139.77348000000001</v>
      </c>
      <c r="L371" s="8"/>
      <c r="M371" s="5" t="s">
        <v>942</v>
      </c>
      <c r="N371" s="8" t="s">
        <v>1314</v>
      </c>
      <c r="O371" s="9" t="s">
        <v>943</v>
      </c>
      <c r="P371" s="11">
        <v>46238</v>
      </c>
    </row>
    <row r="372" spans="1:16" ht="66" customHeight="1" x14ac:dyDescent="0.2">
      <c r="A372" s="4" t="s">
        <v>68</v>
      </c>
      <c r="B372" s="5" t="s">
        <v>709</v>
      </c>
      <c r="C372" s="5" t="s">
        <v>215</v>
      </c>
      <c r="D372" s="5" t="s">
        <v>330</v>
      </c>
      <c r="E372" s="5" t="s">
        <v>198</v>
      </c>
      <c r="F372" s="6">
        <v>10</v>
      </c>
      <c r="G372" s="7">
        <v>86.44</v>
      </c>
      <c r="H372" s="12">
        <f>G372*0.17</f>
        <v>14.694800000000001</v>
      </c>
      <c r="I372" s="13">
        <f>G372*0.3</f>
        <v>25.931999999999999</v>
      </c>
      <c r="J372" s="13">
        <f>G372+H372+I372</f>
        <v>127.0668</v>
      </c>
      <c r="K372" s="13">
        <f>J372*1.1</f>
        <v>139.77348000000001</v>
      </c>
      <c r="L372" s="8"/>
      <c r="M372" s="5" t="s">
        <v>878</v>
      </c>
      <c r="N372" s="8" t="s">
        <v>1316</v>
      </c>
      <c r="O372" s="9" t="s">
        <v>879</v>
      </c>
      <c r="P372" s="11">
        <v>46238</v>
      </c>
    </row>
    <row r="373" spans="1:16" ht="66" customHeight="1" x14ac:dyDescent="0.2">
      <c r="A373" s="4" t="s">
        <v>68</v>
      </c>
      <c r="B373" s="5" t="s">
        <v>709</v>
      </c>
      <c r="C373" s="5" t="s">
        <v>710</v>
      </c>
      <c r="D373" s="5" t="s">
        <v>330</v>
      </c>
      <c r="E373" s="5" t="s">
        <v>198</v>
      </c>
      <c r="F373" s="6">
        <v>5</v>
      </c>
      <c r="G373" s="7">
        <v>60.61</v>
      </c>
      <c r="H373" s="12">
        <f>G373*0.17</f>
        <v>10.303700000000001</v>
      </c>
      <c r="I373" s="13">
        <f>G373*0.3</f>
        <v>18.183</v>
      </c>
      <c r="J373" s="13">
        <f>G373+H373+I373</f>
        <v>89.096699999999998</v>
      </c>
      <c r="K373" s="13">
        <f>J373*1.1</f>
        <v>98.006370000000004</v>
      </c>
      <c r="L373" s="8"/>
      <c r="M373" s="5" t="s">
        <v>59</v>
      </c>
      <c r="N373" s="8" t="s">
        <v>1287</v>
      </c>
      <c r="O373" s="9" t="s">
        <v>847</v>
      </c>
      <c r="P373" s="11">
        <v>46237</v>
      </c>
    </row>
    <row r="374" spans="1:16" ht="66" customHeight="1" x14ac:dyDescent="0.2">
      <c r="A374" s="4" t="s">
        <v>68</v>
      </c>
      <c r="B374" s="5" t="s">
        <v>709</v>
      </c>
      <c r="C374" s="5" t="s">
        <v>710</v>
      </c>
      <c r="D374" s="5" t="s">
        <v>330</v>
      </c>
      <c r="E374" s="5" t="s">
        <v>198</v>
      </c>
      <c r="F374" s="6">
        <v>5</v>
      </c>
      <c r="G374" s="7">
        <v>60.61</v>
      </c>
      <c r="H374" s="12">
        <f>G374*0.17</f>
        <v>10.303700000000001</v>
      </c>
      <c r="I374" s="13">
        <f>G374*0.3</f>
        <v>18.183</v>
      </c>
      <c r="J374" s="13">
        <f>G374+H374+I374</f>
        <v>89.096699999999998</v>
      </c>
      <c r="K374" s="13">
        <f>J374*1.1</f>
        <v>98.006370000000004</v>
      </c>
      <c r="L374" s="8"/>
      <c r="M374" s="5" t="s">
        <v>59</v>
      </c>
      <c r="N374" s="8" t="s">
        <v>1287</v>
      </c>
      <c r="O374" s="9" t="s">
        <v>70</v>
      </c>
      <c r="P374" s="11">
        <v>46237</v>
      </c>
    </row>
    <row r="375" spans="1:16" ht="66" customHeight="1" x14ac:dyDescent="0.2">
      <c r="A375" s="4" t="s">
        <v>36</v>
      </c>
      <c r="B375" s="5" t="s">
        <v>36</v>
      </c>
      <c r="C375" s="5" t="s">
        <v>1106</v>
      </c>
      <c r="D375" s="5" t="s">
        <v>282</v>
      </c>
      <c r="E375" s="5" t="s">
        <v>130</v>
      </c>
      <c r="F375" s="6">
        <v>28</v>
      </c>
      <c r="G375" s="7">
        <v>618.44000000000005</v>
      </c>
      <c r="H375" s="12">
        <f>G375*0.1</f>
        <v>61.844000000000008</v>
      </c>
      <c r="I375" s="13">
        <f>G375*0.15</f>
        <v>92.766000000000005</v>
      </c>
      <c r="J375" s="13">
        <f>G375+H375+I375</f>
        <v>773.05000000000007</v>
      </c>
      <c r="K375" s="13">
        <f>J375*1.1</f>
        <v>850.35500000000013</v>
      </c>
      <c r="L375" s="8"/>
      <c r="M375" s="5" t="s">
        <v>1033</v>
      </c>
      <c r="N375" s="8" t="s">
        <v>1533</v>
      </c>
      <c r="O375" s="9" t="s">
        <v>732</v>
      </c>
      <c r="P375" s="11">
        <v>46241</v>
      </c>
    </row>
    <row r="376" spans="1:16" ht="66" customHeight="1" x14ac:dyDescent="0.2">
      <c r="A376" s="4" t="s">
        <v>36</v>
      </c>
      <c r="B376" s="5" t="s">
        <v>36</v>
      </c>
      <c r="C376" s="5" t="s">
        <v>1109</v>
      </c>
      <c r="D376" s="5" t="s">
        <v>282</v>
      </c>
      <c r="E376" s="5" t="s">
        <v>130</v>
      </c>
      <c r="F376" s="6">
        <v>28</v>
      </c>
      <c r="G376" s="7">
        <v>441.73</v>
      </c>
      <c r="H376" s="12">
        <f>G376*0.14</f>
        <v>61.842200000000005</v>
      </c>
      <c r="I376" s="13">
        <f>G376*0.22</f>
        <v>97.180599999999998</v>
      </c>
      <c r="J376" s="13">
        <f>G376+H376+I376</f>
        <v>600.75279999999998</v>
      </c>
      <c r="K376" s="13">
        <f>J376*1.1</f>
        <v>660.82808</v>
      </c>
      <c r="L376" s="8"/>
      <c r="M376" s="5" t="s">
        <v>1466</v>
      </c>
      <c r="N376" s="8" t="s">
        <v>1467</v>
      </c>
      <c r="O376" s="9" t="s">
        <v>1472</v>
      </c>
      <c r="P376" s="11">
        <v>46241</v>
      </c>
    </row>
    <row r="377" spans="1:16" ht="66" customHeight="1" x14ac:dyDescent="0.2">
      <c r="A377" s="4" t="s">
        <v>36</v>
      </c>
      <c r="B377" s="5" t="s">
        <v>36</v>
      </c>
      <c r="C377" s="5" t="s">
        <v>1074</v>
      </c>
      <c r="D377" s="5" t="s">
        <v>299</v>
      </c>
      <c r="E377" s="5" t="s">
        <v>130</v>
      </c>
      <c r="F377" s="6">
        <v>28</v>
      </c>
      <c r="G377" s="7">
        <v>679.63</v>
      </c>
      <c r="H377" s="12">
        <f>G377*0.1</f>
        <v>67.963000000000008</v>
      </c>
      <c r="I377" s="13">
        <f>G377*0.15</f>
        <v>101.94449999999999</v>
      </c>
      <c r="J377" s="13">
        <f>G377+H377+I377</f>
        <v>849.53749999999991</v>
      </c>
      <c r="K377" s="13">
        <f>J377*1.1</f>
        <v>934.49124999999992</v>
      </c>
      <c r="L377" s="8"/>
      <c r="M377" s="5" t="s">
        <v>849</v>
      </c>
      <c r="N377" s="8" t="s">
        <v>1536</v>
      </c>
      <c r="O377" s="9" t="s">
        <v>606</v>
      </c>
      <c r="P377" s="11">
        <v>46246</v>
      </c>
    </row>
    <row r="378" spans="1:16" ht="66" customHeight="1" x14ac:dyDescent="0.2">
      <c r="A378" s="4" t="s">
        <v>37</v>
      </c>
      <c r="B378" s="5" t="s">
        <v>815</v>
      </c>
      <c r="C378" s="5" t="s">
        <v>1119</v>
      </c>
      <c r="D378" s="5" t="s">
        <v>317</v>
      </c>
      <c r="E378" s="5" t="s">
        <v>202</v>
      </c>
      <c r="F378" s="6">
        <v>50</v>
      </c>
      <c r="G378" s="7">
        <v>282.69</v>
      </c>
      <c r="H378" s="12">
        <f>G378*0.14</f>
        <v>39.576600000000006</v>
      </c>
      <c r="I378" s="13">
        <f>G378*0.22</f>
        <v>62.191800000000001</v>
      </c>
      <c r="J378" s="13">
        <f>G378+H378+I378</f>
        <v>384.45839999999998</v>
      </c>
      <c r="K378" s="13">
        <f>J378*1.1</f>
        <v>422.90424000000002</v>
      </c>
      <c r="L378" s="8"/>
      <c r="M378" s="5" t="s">
        <v>886</v>
      </c>
      <c r="N378" s="8" t="s">
        <v>1432</v>
      </c>
      <c r="O378" s="9" t="s">
        <v>892</v>
      </c>
      <c r="P378" s="11">
        <v>46240</v>
      </c>
    </row>
    <row r="379" spans="1:16" ht="66" customHeight="1" x14ac:dyDescent="0.2">
      <c r="A379" s="4" t="s">
        <v>37</v>
      </c>
      <c r="B379" s="5" t="s">
        <v>815</v>
      </c>
      <c r="C379" s="5" t="s">
        <v>1119</v>
      </c>
      <c r="D379" s="5" t="s">
        <v>317</v>
      </c>
      <c r="E379" s="5" t="s">
        <v>202</v>
      </c>
      <c r="F379" s="6">
        <v>50</v>
      </c>
      <c r="G379" s="7">
        <v>282.69</v>
      </c>
      <c r="H379" s="12">
        <f>G379*0.14</f>
        <v>39.576600000000006</v>
      </c>
      <c r="I379" s="13">
        <f>G379*0.22</f>
        <v>62.191800000000001</v>
      </c>
      <c r="J379" s="13">
        <f>G379+H379+I379</f>
        <v>384.45839999999998</v>
      </c>
      <c r="K379" s="13">
        <f>J379*1.1</f>
        <v>422.90424000000002</v>
      </c>
      <c r="L379" s="8"/>
      <c r="M379" s="5" t="s">
        <v>886</v>
      </c>
      <c r="N379" s="8" t="s">
        <v>1432</v>
      </c>
      <c r="O379" s="9" t="s">
        <v>890</v>
      </c>
      <c r="P379" s="11">
        <v>46240</v>
      </c>
    </row>
    <row r="380" spans="1:16" ht="66" customHeight="1" x14ac:dyDescent="0.2">
      <c r="A380" s="4" t="s">
        <v>37</v>
      </c>
      <c r="B380" s="5" t="s">
        <v>815</v>
      </c>
      <c r="C380" s="5" t="s">
        <v>1121</v>
      </c>
      <c r="D380" s="5" t="s">
        <v>317</v>
      </c>
      <c r="E380" s="5" t="s">
        <v>202</v>
      </c>
      <c r="F380" s="6">
        <v>60</v>
      </c>
      <c r="G380" s="7">
        <v>339.23</v>
      </c>
      <c r="H380" s="12">
        <f>G380*0.14</f>
        <v>47.492200000000004</v>
      </c>
      <c r="I380" s="13">
        <f>G380*0.22</f>
        <v>74.630600000000001</v>
      </c>
      <c r="J380" s="13">
        <f>G380+H380+I380</f>
        <v>461.35280000000006</v>
      </c>
      <c r="K380" s="13">
        <f>J380*1.1</f>
        <v>507.48808000000008</v>
      </c>
      <c r="L380" s="8"/>
      <c r="M380" s="5" t="s">
        <v>1436</v>
      </c>
      <c r="N380" s="8" t="s">
        <v>1437</v>
      </c>
      <c r="O380" s="9" t="s">
        <v>1438</v>
      </c>
      <c r="P380" s="11">
        <v>46240</v>
      </c>
    </row>
    <row r="381" spans="1:16" ht="66" customHeight="1" x14ac:dyDescent="0.2">
      <c r="A381" s="4" t="s">
        <v>37</v>
      </c>
      <c r="B381" s="5" t="s">
        <v>815</v>
      </c>
      <c r="C381" s="5" t="s">
        <v>1121</v>
      </c>
      <c r="D381" s="5" t="s">
        <v>317</v>
      </c>
      <c r="E381" s="5" t="s">
        <v>202</v>
      </c>
      <c r="F381" s="6">
        <v>60</v>
      </c>
      <c r="G381" s="7">
        <v>339.23</v>
      </c>
      <c r="H381" s="12">
        <f>G381*0.14</f>
        <v>47.492200000000004</v>
      </c>
      <c r="I381" s="13">
        <f>G381*0.22</f>
        <v>74.630600000000001</v>
      </c>
      <c r="J381" s="13">
        <f>G381+H381+I381</f>
        <v>461.35280000000006</v>
      </c>
      <c r="K381" s="13">
        <f>J381*1.1</f>
        <v>507.48808000000008</v>
      </c>
      <c r="L381" s="8"/>
      <c r="M381" s="5" t="s">
        <v>1182</v>
      </c>
      <c r="N381" s="8" t="s">
        <v>1439</v>
      </c>
      <c r="O381" s="9" t="s">
        <v>1184</v>
      </c>
      <c r="P381" s="11">
        <v>46240</v>
      </c>
    </row>
    <row r="382" spans="1:16" ht="66" customHeight="1" x14ac:dyDescent="0.2">
      <c r="A382" s="4" t="s">
        <v>37</v>
      </c>
      <c r="B382" s="5" t="s">
        <v>815</v>
      </c>
      <c r="C382" s="5" t="s">
        <v>1125</v>
      </c>
      <c r="D382" s="5" t="s">
        <v>317</v>
      </c>
      <c r="E382" s="5" t="s">
        <v>202</v>
      </c>
      <c r="F382" s="6">
        <v>90</v>
      </c>
      <c r="G382" s="7">
        <v>508.84</v>
      </c>
      <c r="H382" s="12">
        <f>G382*0.1</f>
        <v>50.884</v>
      </c>
      <c r="I382" s="13">
        <f>G382*0.15</f>
        <v>76.325999999999993</v>
      </c>
      <c r="J382" s="13">
        <f>G382+H382+I382</f>
        <v>636.04999999999995</v>
      </c>
      <c r="K382" s="13">
        <f>J382*1.1</f>
        <v>699.65499999999997</v>
      </c>
      <c r="L382" s="8"/>
      <c r="M382" s="5" t="s">
        <v>982</v>
      </c>
      <c r="N382" s="8" t="s">
        <v>1501</v>
      </c>
      <c r="O382" s="9" t="s">
        <v>1201</v>
      </c>
      <c r="P382" s="11">
        <v>46239</v>
      </c>
    </row>
    <row r="383" spans="1:16" ht="66" customHeight="1" x14ac:dyDescent="0.2">
      <c r="A383" s="4" t="s">
        <v>37</v>
      </c>
      <c r="B383" s="5" t="s">
        <v>815</v>
      </c>
      <c r="C383" s="5" t="s">
        <v>1125</v>
      </c>
      <c r="D383" s="5" t="s">
        <v>317</v>
      </c>
      <c r="E383" s="5" t="s">
        <v>202</v>
      </c>
      <c r="F383" s="6">
        <v>90</v>
      </c>
      <c r="G383" s="7">
        <v>508.84</v>
      </c>
      <c r="H383" s="12">
        <f>G383*0.1</f>
        <v>50.884</v>
      </c>
      <c r="I383" s="13">
        <f>G383*0.15</f>
        <v>76.325999999999993</v>
      </c>
      <c r="J383" s="13">
        <f>G383+H383+I383</f>
        <v>636.04999999999995</v>
      </c>
      <c r="K383" s="13">
        <f>J383*1.1</f>
        <v>699.65499999999997</v>
      </c>
      <c r="L383" s="8"/>
      <c r="M383" s="5" t="s">
        <v>982</v>
      </c>
      <c r="N383" s="8" t="s">
        <v>1501</v>
      </c>
      <c r="O383" s="9" t="s">
        <v>386</v>
      </c>
      <c r="P383" s="11">
        <v>46239</v>
      </c>
    </row>
    <row r="384" spans="1:16" ht="66" customHeight="1" x14ac:dyDescent="0.2">
      <c r="A384" s="4" t="s">
        <v>37</v>
      </c>
      <c r="B384" s="5" t="s">
        <v>815</v>
      </c>
      <c r="C384" s="5" t="s">
        <v>1117</v>
      </c>
      <c r="D384" s="5" t="s">
        <v>317</v>
      </c>
      <c r="E384" s="5" t="s">
        <v>202</v>
      </c>
      <c r="F384" s="6">
        <v>60</v>
      </c>
      <c r="G384" s="7">
        <v>339.23</v>
      </c>
      <c r="H384" s="12">
        <f>G384*0.14</f>
        <v>47.492200000000004</v>
      </c>
      <c r="I384" s="13">
        <f>G384*0.22</f>
        <v>74.630600000000001</v>
      </c>
      <c r="J384" s="13">
        <f>G384+H384+I384</f>
        <v>461.35280000000006</v>
      </c>
      <c r="K384" s="13">
        <f>J384*1.1</f>
        <v>507.48808000000008</v>
      </c>
      <c r="L384" s="8"/>
      <c r="M384" s="5" t="s">
        <v>1182</v>
      </c>
      <c r="N384" s="8" t="s">
        <v>1439</v>
      </c>
      <c r="O384" s="9" t="s">
        <v>1183</v>
      </c>
      <c r="P384" s="11">
        <v>46240</v>
      </c>
    </row>
    <row r="385" spans="1:16" ht="66" customHeight="1" x14ac:dyDescent="0.2">
      <c r="A385" s="4" t="s">
        <v>37</v>
      </c>
      <c r="B385" s="5" t="s">
        <v>815</v>
      </c>
      <c r="C385" s="5" t="s">
        <v>1117</v>
      </c>
      <c r="D385" s="5" t="s">
        <v>317</v>
      </c>
      <c r="E385" s="5" t="s">
        <v>202</v>
      </c>
      <c r="F385" s="6">
        <v>60</v>
      </c>
      <c r="G385" s="7">
        <v>339.23</v>
      </c>
      <c r="H385" s="12">
        <f>G385*0.14</f>
        <v>47.492200000000004</v>
      </c>
      <c r="I385" s="13">
        <f>G385*0.22</f>
        <v>74.630600000000001</v>
      </c>
      <c r="J385" s="13">
        <f>G385+H385+I385</f>
        <v>461.35280000000006</v>
      </c>
      <c r="K385" s="13">
        <f>J385*1.1</f>
        <v>507.48808000000008</v>
      </c>
      <c r="L385" s="8"/>
      <c r="M385" s="5" t="s">
        <v>864</v>
      </c>
      <c r="N385" s="8" t="s">
        <v>1440</v>
      </c>
      <c r="O385" s="9" t="s">
        <v>1001</v>
      </c>
      <c r="P385" s="11">
        <v>46240</v>
      </c>
    </row>
    <row r="386" spans="1:16" ht="66" customHeight="1" x14ac:dyDescent="0.2">
      <c r="A386" s="4" t="s">
        <v>37</v>
      </c>
      <c r="B386" s="5" t="s">
        <v>815</v>
      </c>
      <c r="C386" s="5" t="s">
        <v>1123</v>
      </c>
      <c r="D386" s="5" t="s">
        <v>317</v>
      </c>
      <c r="E386" s="5" t="s">
        <v>202</v>
      </c>
      <c r="F386" s="6">
        <v>90</v>
      </c>
      <c r="G386" s="7">
        <v>508.84</v>
      </c>
      <c r="H386" s="12">
        <f>G386*0.1</f>
        <v>50.884</v>
      </c>
      <c r="I386" s="13">
        <f>G386*0.15</f>
        <v>76.325999999999993</v>
      </c>
      <c r="J386" s="13">
        <f>G386+H386+I386</f>
        <v>636.04999999999995</v>
      </c>
      <c r="K386" s="13">
        <f>J386*1.1</f>
        <v>699.65499999999997</v>
      </c>
      <c r="L386" s="8"/>
      <c r="M386" s="5" t="s">
        <v>897</v>
      </c>
      <c r="N386" s="8" t="s">
        <v>1503</v>
      </c>
      <c r="O386" s="9" t="s">
        <v>898</v>
      </c>
      <c r="P386" s="11">
        <v>46241</v>
      </c>
    </row>
    <row r="387" spans="1:16" ht="66" customHeight="1" x14ac:dyDescent="0.2">
      <c r="A387" s="4" t="s">
        <v>37</v>
      </c>
      <c r="B387" s="5" t="s">
        <v>815</v>
      </c>
      <c r="C387" s="5" t="s">
        <v>1123</v>
      </c>
      <c r="D387" s="5" t="s">
        <v>317</v>
      </c>
      <c r="E387" s="5" t="s">
        <v>202</v>
      </c>
      <c r="F387" s="6">
        <v>90</v>
      </c>
      <c r="G387" s="7">
        <v>508.84</v>
      </c>
      <c r="H387" s="12">
        <f>G387*0.1</f>
        <v>50.884</v>
      </c>
      <c r="I387" s="13">
        <f>G387*0.15</f>
        <v>76.325999999999993</v>
      </c>
      <c r="J387" s="13">
        <f>G387+H387+I387</f>
        <v>636.04999999999995</v>
      </c>
      <c r="K387" s="13">
        <f>J387*1.1</f>
        <v>699.65499999999997</v>
      </c>
      <c r="L387" s="8"/>
      <c r="M387" s="5" t="s">
        <v>897</v>
      </c>
      <c r="N387" s="8" t="s">
        <v>1503</v>
      </c>
      <c r="O387" s="9" t="s">
        <v>899</v>
      </c>
      <c r="P387" s="11">
        <v>46241</v>
      </c>
    </row>
    <row r="388" spans="1:16" ht="66" customHeight="1" x14ac:dyDescent="0.2">
      <c r="A388" s="4" t="s">
        <v>37</v>
      </c>
      <c r="B388" s="5" t="s">
        <v>815</v>
      </c>
      <c r="C388" s="5" t="s">
        <v>460</v>
      </c>
      <c r="D388" s="5" t="s">
        <v>317</v>
      </c>
      <c r="E388" s="5" t="s">
        <v>202</v>
      </c>
      <c r="F388" s="6">
        <v>28</v>
      </c>
      <c r="G388" s="7">
        <v>173.23</v>
      </c>
      <c r="H388" s="12">
        <f>G388*0.14</f>
        <v>24.252200000000002</v>
      </c>
      <c r="I388" s="13">
        <f>G388*0.22</f>
        <v>38.110599999999998</v>
      </c>
      <c r="J388" s="13">
        <f>G388+H388+I388</f>
        <v>235.59279999999998</v>
      </c>
      <c r="K388" s="13">
        <f>J388*1.1</f>
        <v>259.15208000000001</v>
      </c>
      <c r="L388" s="8"/>
      <c r="M388" s="5" t="s">
        <v>1408</v>
      </c>
      <c r="N388" s="8" t="s">
        <v>1405</v>
      </c>
      <c r="O388" s="9" t="s">
        <v>1410</v>
      </c>
      <c r="P388" s="11">
        <v>46238</v>
      </c>
    </row>
    <row r="389" spans="1:16" ht="66" customHeight="1" x14ac:dyDescent="0.2">
      <c r="A389" s="4" t="s">
        <v>37</v>
      </c>
      <c r="B389" s="5" t="s">
        <v>815</v>
      </c>
      <c r="C389" s="5" t="s">
        <v>460</v>
      </c>
      <c r="D389" s="5" t="s">
        <v>317</v>
      </c>
      <c r="E389" s="5" t="s">
        <v>202</v>
      </c>
      <c r="F389" s="6">
        <v>28</v>
      </c>
      <c r="G389" s="7">
        <v>173.23</v>
      </c>
      <c r="H389" s="12">
        <f>G389*0.14</f>
        <v>24.252200000000002</v>
      </c>
      <c r="I389" s="13">
        <f>G389*0.22</f>
        <v>38.110599999999998</v>
      </c>
      <c r="J389" s="13">
        <f>G389+H389+I389</f>
        <v>235.59279999999998</v>
      </c>
      <c r="K389" s="13">
        <f>J389*1.1</f>
        <v>259.15208000000001</v>
      </c>
      <c r="L389" s="8"/>
      <c r="M389" s="5" t="s">
        <v>1408</v>
      </c>
      <c r="N389" s="8" t="s">
        <v>1405</v>
      </c>
      <c r="O389" s="9" t="s">
        <v>1411</v>
      </c>
      <c r="P389" s="11">
        <v>46238</v>
      </c>
    </row>
    <row r="390" spans="1:16" ht="66" customHeight="1" x14ac:dyDescent="0.2">
      <c r="A390" s="4" t="s">
        <v>37</v>
      </c>
      <c r="B390" s="5" t="s">
        <v>815</v>
      </c>
      <c r="C390" s="5" t="s">
        <v>276</v>
      </c>
      <c r="D390" s="5" t="s">
        <v>317</v>
      </c>
      <c r="E390" s="5" t="s">
        <v>202</v>
      </c>
      <c r="F390" s="6">
        <v>30</v>
      </c>
      <c r="G390" s="7">
        <v>374.6</v>
      </c>
      <c r="H390" s="12">
        <f>G390*0.14</f>
        <v>52.44400000000001</v>
      </c>
      <c r="I390" s="13">
        <f>G390*0.22</f>
        <v>82.412000000000006</v>
      </c>
      <c r="J390" s="13">
        <f>G390+H390+I390</f>
        <v>509.45600000000002</v>
      </c>
      <c r="K390" s="13">
        <f>J390*1.1</f>
        <v>560.40160000000003</v>
      </c>
      <c r="L390" s="8"/>
      <c r="M390" s="5" t="s">
        <v>1113</v>
      </c>
      <c r="N390" s="8" t="s">
        <v>1449</v>
      </c>
      <c r="O390" s="9" t="s">
        <v>668</v>
      </c>
      <c r="P390" s="11">
        <v>46241</v>
      </c>
    </row>
    <row r="391" spans="1:16" ht="66" customHeight="1" x14ac:dyDescent="0.2">
      <c r="A391" s="4" t="s">
        <v>37</v>
      </c>
      <c r="B391" s="5" t="s">
        <v>815</v>
      </c>
      <c r="C391" s="5" t="s">
        <v>276</v>
      </c>
      <c r="D391" s="5" t="s">
        <v>317</v>
      </c>
      <c r="E391" s="5" t="s">
        <v>202</v>
      </c>
      <c r="F391" s="6">
        <v>30</v>
      </c>
      <c r="G391" s="7">
        <v>374.6</v>
      </c>
      <c r="H391" s="12">
        <f>G391*0.14</f>
        <v>52.44400000000001</v>
      </c>
      <c r="I391" s="13">
        <f>G391*0.22</f>
        <v>82.412000000000006</v>
      </c>
      <c r="J391" s="13">
        <f>G391+H391+I391</f>
        <v>509.45600000000002</v>
      </c>
      <c r="K391" s="13">
        <f>J391*1.1</f>
        <v>560.40160000000003</v>
      </c>
      <c r="L391" s="8"/>
      <c r="M391" s="5" t="s">
        <v>1452</v>
      </c>
      <c r="N391" s="8" t="s">
        <v>1453</v>
      </c>
      <c r="O391" s="9" t="s">
        <v>612</v>
      </c>
      <c r="P391" s="11">
        <v>46241</v>
      </c>
    </row>
    <row r="392" spans="1:16" ht="66" customHeight="1" x14ac:dyDescent="0.2">
      <c r="A392" s="4" t="s">
        <v>37</v>
      </c>
      <c r="B392" s="5" t="s">
        <v>815</v>
      </c>
      <c r="C392" s="5" t="s">
        <v>343</v>
      </c>
      <c r="D392" s="5" t="s">
        <v>317</v>
      </c>
      <c r="E392" s="5" t="s">
        <v>202</v>
      </c>
      <c r="F392" s="6">
        <v>30</v>
      </c>
      <c r="G392" s="7">
        <v>374.6</v>
      </c>
      <c r="H392" s="12">
        <f>G392*0.14</f>
        <v>52.44400000000001</v>
      </c>
      <c r="I392" s="13">
        <f>G392*0.22</f>
        <v>82.412000000000006</v>
      </c>
      <c r="J392" s="13">
        <f>G392+H392+I392</f>
        <v>509.45600000000002</v>
      </c>
      <c r="K392" s="13">
        <f>J392*1.1</f>
        <v>560.40160000000003</v>
      </c>
      <c r="L392" s="8"/>
      <c r="M392" s="5" t="s">
        <v>1113</v>
      </c>
      <c r="N392" s="8" t="s">
        <v>1449</v>
      </c>
      <c r="O392" s="9" t="s">
        <v>669</v>
      </c>
      <c r="P392" s="11">
        <v>46241</v>
      </c>
    </row>
    <row r="393" spans="1:16" ht="66" customHeight="1" x14ac:dyDescent="0.2">
      <c r="A393" s="4" t="s">
        <v>37</v>
      </c>
      <c r="B393" s="5" t="s">
        <v>815</v>
      </c>
      <c r="C393" s="5" t="s">
        <v>343</v>
      </c>
      <c r="D393" s="5" t="s">
        <v>317</v>
      </c>
      <c r="E393" s="5" t="s">
        <v>202</v>
      </c>
      <c r="F393" s="6">
        <v>30</v>
      </c>
      <c r="G393" s="7">
        <v>374.6</v>
      </c>
      <c r="H393" s="12">
        <f>G393*0.14</f>
        <v>52.44400000000001</v>
      </c>
      <c r="I393" s="13">
        <f>G393*0.22</f>
        <v>82.412000000000006</v>
      </c>
      <c r="J393" s="13">
        <f>G393+H393+I393</f>
        <v>509.45600000000002</v>
      </c>
      <c r="K393" s="13">
        <f>J393*1.1</f>
        <v>560.40160000000003</v>
      </c>
      <c r="L393" s="8"/>
      <c r="M393" s="5" t="s">
        <v>1452</v>
      </c>
      <c r="N393" s="8" t="s">
        <v>1453</v>
      </c>
      <c r="O393" s="9" t="s">
        <v>608</v>
      </c>
      <c r="P393" s="11">
        <v>46241</v>
      </c>
    </row>
    <row r="394" spans="1:16" ht="66" customHeight="1" x14ac:dyDescent="0.2">
      <c r="A394" s="4" t="s">
        <v>37</v>
      </c>
      <c r="B394" s="5" t="s">
        <v>815</v>
      </c>
      <c r="C394" s="5" t="s">
        <v>223</v>
      </c>
      <c r="D394" s="5" t="s">
        <v>317</v>
      </c>
      <c r="E394" s="5" t="s">
        <v>202</v>
      </c>
      <c r="F394" s="6">
        <v>28</v>
      </c>
      <c r="G394" s="7">
        <v>345.08</v>
      </c>
      <c r="H394" s="12">
        <f>G394*0.14</f>
        <v>48.311199999999999</v>
      </c>
      <c r="I394" s="13">
        <f>G394*0.22</f>
        <v>75.917599999999993</v>
      </c>
      <c r="J394" s="13">
        <f>G394+H394+I394</f>
        <v>469.30879999999996</v>
      </c>
      <c r="K394" s="13">
        <f>J394*1.1</f>
        <v>516.23968000000002</v>
      </c>
      <c r="L394" s="8"/>
      <c r="M394" s="5" t="s">
        <v>728</v>
      </c>
      <c r="N394" s="8" t="s">
        <v>1442</v>
      </c>
      <c r="O394" s="9" t="s">
        <v>570</v>
      </c>
      <c r="P394" s="11">
        <v>46240</v>
      </c>
    </row>
    <row r="395" spans="1:16" ht="66" customHeight="1" x14ac:dyDescent="0.2">
      <c r="A395" s="4" t="s">
        <v>37</v>
      </c>
      <c r="B395" s="5" t="s">
        <v>815</v>
      </c>
      <c r="C395" s="5" t="s">
        <v>223</v>
      </c>
      <c r="D395" s="5" t="s">
        <v>317</v>
      </c>
      <c r="E395" s="5" t="s">
        <v>202</v>
      </c>
      <c r="F395" s="6">
        <v>28</v>
      </c>
      <c r="G395" s="7">
        <v>345.08</v>
      </c>
      <c r="H395" s="12">
        <f>G395*0.14</f>
        <v>48.311199999999999</v>
      </c>
      <c r="I395" s="13">
        <f>G395*0.22</f>
        <v>75.917599999999993</v>
      </c>
      <c r="J395" s="13">
        <f>G395+H395+I395</f>
        <v>469.30879999999996</v>
      </c>
      <c r="K395" s="13">
        <f>J395*1.1</f>
        <v>516.23968000000002</v>
      </c>
      <c r="L395" s="8"/>
      <c r="M395" s="5" t="s">
        <v>979</v>
      </c>
      <c r="N395" s="8" t="s">
        <v>1443</v>
      </c>
      <c r="O395" s="9" t="s">
        <v>981</v>
      </c>
      <c r="P395" s="11">
        <v>46240</v>
      </c>
    </row>
    <row r="396" spans="1:16" ht="66" customHeight="1" x14ac:dyDescent="0.2">
      <c r="A396" s="4" t="s">
        <v>38</v>
      </c>
      <c r="B396" s="5" t="s">
        <v>38</v>
      </c>
      <c r="C396" s="5" t="s">
        <v>484</v>
      </c>
      <c r="D396" s="5" t="s">
        <v>282</v>
      </c>
      <c r="E396" s="5" t="s">
        <v>140</v>
      </c>
      <c r="F396" s="6">
        <v>10</v>
      </c>
      <c r="G396" s="7">
        <v>38.64</v>
      </c>
      <c r="H396" s="12">
        <f>G396*0.17</f>
        <v>6.5688000000000004</v>
      </c>
      <c r="I396" s="13">
        <f>G396*0.3</f>
        <v>11.592000000000001</v>
      </c>
      <c r="J396" s="13">
        <f>G396+H396+I396</f>
        <v>56.800800000000002</v>
      </c>
      <c r="K396" s="13">
        <f>J396*1.1</f>
        <v>62.480880000000006</v>
      </c>
      <c r="L396" s="8"/>
      <c r="M396" s="5" t="s">
        <v>369</v>
      </c>
      <c r="N396" s="8" t="s">
        <v>1267</v>
      </c>
      <c r="O396" s="9" t="s">
        <v>576</v>
      </c>
      <c r="P396" s="11">
        <v>46246</v>
      </c>
    </row>
    <row r="397" spans="1:16" ht="66" customHeight="1" x14ac:dyDescent="0.2">
      <c r="A397" s="4" t="s">
        <v>38</v>
      </c>
      <c r="B397" s="5" t="s">
        <v>38</v>
      </c>
      <c r="C397" s="5" t="s">
        <v>485</v>
      </c>
      <c r="D397" s="5" t="s">
        <v>282</v>
      </c>
      <c r="E397" s="5" t="s">
        <v>140</v>
      </c>
      <c r="F397" s="6">
        <v>10</v>
      </c>
      <c r="G397" s="7">
        <v>40.71</v>
      </c>
      <c r="H397" s="12">
        <f>G397*0.17</f>
        <v>6.920700000000001</v>
      </c>
      <c r="I397" s="13">
        <f>G397*0.3</f>
        <v>12.212999999999999</v>
      </c>
      <c r="J397" s="13">
        <f>G397+H397+I397</f>
        <v>59.843700000000005</v>
      </c>
      <c r="K397" s="13">
        <f>J397*1.1</f>
        <v>65.828070000000011</v>
      </c>
      <c r="L397" s="8"/>
      <c r="M397" s="5" t="s">
        <v>519</v>
      </c>
      <c r="N397" s="8" t="s">
        <v>1268</v>
      </c>
      <c r="O397" s="9" t="s">
        <v>520</v>
      </c>
      <c r="P397" s="11">
        <v>46241</v>
      </c>
    </row>
    <row r="398" spans="1:16" ht="66" customHeight="1" x14ac:dyDescent="0.2">
      <c r="A398" s="4" t="s">
        <v>39</v>
      </c>
      <c r="B398" s="5" t="s">
        <v>804</v>
      </c>
      <c r="C398" s="5" t="s">
        <v>1328</v>
      </c>
      <c r="D398" s="5" t="s">
        <v>567</v>
      </c>
      <c r="E398" s="5" t="s">
        <v>122</v>
      </c>
      <c r="F398" s="6">
        <v>100</v>
      </c>
      <c r="G398" s="7">
        <v>2797.08</v>
      </c>
      <c r="H398" s="12">
        <f>G398*0.1</f>
        <v>279.70800000000003</v>
      </c>
      <c r="I398" s="13">
        <f>G398*0.15</f>
        <v>419.56199999999995</v>
      </c>
      <c r="J398" s="13">
        <f>G398+H398+I398</f>
        <v>3496.35</v>
      </c>
      <c r="K398" s="13">
        <f>J398*1.1</f>
        <v>3845.9850000000001</v>
      </c>
      <c r="L398" s="8"/>
      <c r="M398" s="5" t="s">
        <v>866</v>
      </c>
      <c r="N398" s="8" t="s">
        <v>1608</v>
      </c>
      <c r="O398" s="9" t="s">
        <v>587</v>
      </c>
      <c r="P398" s="11">
        <v>46267</v>
      </c>
    </row>
    <row r="399" spans="1:16" ht="66" customHeight="1" x14ac:dyDescent="0.2">
      <c r="A399" s="4" t="s">
        <v>55</v>
      </c>
      <c r="B399" s="5" t="s">
        <v>55</v>
      </c>
      <c r="C399" s="5" t="s">
        <v>50</v>
      </c>
      <c r="D399" s="5" t="s">
        <v>299</v>
      </c>
      <c r="E399" s="5" t="s">
        <v>115</v>
      </c>
      <c r="F399" s="6">
        <v>10</v>
      </c>
      <c r="G399" s="7">
        <v>27.29</v>
      </c>
      <c r="H399" s="12">
        <f>G399*0.17</f>
        <v>4.6393000000000004</v>
      </c>
      <c r="I399" s="13">
        <f>G399*0.3</f>
        <v>8.1869999999999994</v>
      </c>
      <c r="J399" s="13">
        <f>G399+H399+I399</f>
        <v>40.116299999999995</v>
      </c>
      <c r="K399" s="13">
        <f>J399*1.1</f>
        <v>44.127929999999999</v>
      </c>
      <c r="L399" s="8"/>
      <c r="M399" s="5" t="s">
        <v>417</v>
      </c>
      <c r="N399" s="8" t="s">
        <v>1267</v>
      </c>
      <c r="O399" s="9" t="s">
        <v>424</v>
      </c>
      <c r="P399" s="11">
        <v>46246</v>
      </c>
    </row>
    <row r="400" spans="1:16" ht="66" customHeight="1" x14ac:dyDescent="0.2">
      <c r="A400" s="4" t="s">
        <v>55</v>
      </c>
      <c r="B400" s="5" t="s">
        <v>55</v>
      </c>
      <c r="C400" s="5" t="s">
        <v>50</v>
      </c>
      <c r="D400" s="5" t="s">
        <v>342</v>
      </c>
      <c r="E400" s="5" t="s">
        <v>115</v>
      </c>
      <c r="F400" s="6">
        <v>10</v>
      </c>
      <c r="G400" s="7">
        <v>27.29</v>
      </c>
      <c r="H400" s="12">
        <f>G400*0.17</f>
        <v>4.6393000000000004</v>
      </c>
      <c r="I400" s="13">
        <f>G400*0.3</f>
        <v>8.1869999999999994</v>
      </c>
      <c r="J400" s="13">
        <f>G400+H400+I400</f>
        <v>40.116299999999995</v>
      </c>
      <c r="K400" s="13">
        <f>J400*1.1</f>
        <v>44.127929999999999</v>
      </c>
      <c r="L400" s="8"/>
      <c r="M400" s="5" t="s">
        <v>417</v>
      </c>
      <c r="N400" s="8" t="s">
        <v>1267</v>
      </c>
      <c r="O400" s="9" t="s">
        <v>418</v>
      </c>
      <c r="P400" s="11">
        <v>46246</v>
      </c>
    </row>
    <row r="401" spans="1:16" ht="66" customHeight="1" x14ac:dyDescent="0.2">
      <c r="A401" s="4" t="s">
        <v>55</v>
      </c>
      <c r="B401" s="5" t="s">
        <v>407</v>
      </c>
      <c r="C401" s="5" t="s">
        <v>1387</v>
      </c>
      <c r="D401" s="5" t="s">
        <v>511</v>
      </c>
      <c r="E401" s="5" t="s">
        <v>115</v>
      </c>
      <c r="F401" s="6">
        <v>10</v>
      </c>
      <c r="G401" s="7">
        <v>47.81</v>
      </c>
      <c r="H401" s="12">
        <f>G401*0.17</f>
        <v>8.1277000000000008</v>
      </c>
      <c r="I401" s="13">
        <f>G401*0.3</f>
        <v>14.343</v>
      </c>
      <c r="J401" s="13">
        <f>G401+H401+I401</f>
        <v>70.28070000000001</v>
      </c>
      <c r="K401" s="13">
        <f>J401*1.1</f>
        <v>77.308770000000024</v>
      </c>
      <c r="L401" s="8"/>
      <c r="M401" s="5" t="s">
        <v>1228</v>
      </c>
      <c r="N401" s="8" t="s">
        <v>1281</v>
      </c>
      <c r="O401" s="9" t="s">
        <v>530</v>
      </c>
      <c r="P401" s="11">
        <v>46237</v>
      </c>
    </row>
    <row r="402" spans="1:16" ht="66" customHeight="1" x14ac:dyDescent="0.2">
      <c r="A402" s="4" t="s">
        <v>55</v>
      </c>
      <c r="B402" s="5" t="s">
        <v>407</v>
      </c>
      <c r="C402" s="5" t="s">
        <v>1389</v>
      </c>
      <c r="D402" s="5" t="s">
        <v>511</v>
      </c>
      <c r="E402" s="5" t="s">
        <v>115</v>
      </c>
      <c r="F402" s="6">
        <v>10</v>
      </c>
      <c r="G402" s="7">
        <v>39.49</v>
      </c>
      <c r="H402" s="12">
        <f>G402*0.17</f>
        <v>6.7133000000000012</v>
      </c>
      <c r="I402" s="13">
        <f>G402*0.3</f>
        <v>11.847</v>
      </c>
      <c r="J402" s="13">
        <f>G402+H402+I402</f>
        <v>58.050300000000007</v>
      </c>
      <c r="K402" s="13">
        <f>J402*1.1</f>
        <v>63.855330000000016</v>
      </c>
      <c r="L402" s="8"/>
      <c r="M402" s="5" t="s">
        <v>806</v>
      </c>
      <c r="N402" s="8" t="s">
        <v>1267</v>
      </c>
      <c r="O402" s="9" t="s">
        <v>859</v>
      </c>
      <c r="P402" s="11">
        <v>46246</v>
      </c>
    </row>
    <row r="403" spans="1:16" ht="66" customHeight="1" x14ac:dyDescent="0.2">
      <c r="A403" s="4" t="s">
        <v>61</v>
      </c>
      <c r="B403" s="5" t="s">
        <v>1179</v>
      </c>
      <c r="C403" s="5" t="s">
        <v>194</v>
      </c>
      <c r="D403" s="5" t="s">
        <v>217</v>
      </c>
      <c r="E403" s="5" t="s">
        <v>452</v>
      </c>
      <c r="F403" s="6">
        <v>1</v>
      </c>
      <c r="G403" s="7">
        <v>32947.269999999997</v>
      </c>
      <c r="H403" s="12">
        <f>G403*0.1</f>
        <v>3294.7269999999999</v>
      </c>
      <c r="I403" s="13">
        <f>G403*0.15</f>
        <v>4942.0904999999993</v>
      </c>
      <c r="J403" s="13">
        <f>G403+H403+I403</f>
        <v>41184.087499999994</v>
      </c>
      <c r="K403" s="13">
        <f>J403*1.1</f>
        <v>45302.496249999997</v>
      </c>
      <c r="L403" s="8"/>
      <c r="M403" s="5" t="s">
        <v>1197</v>
      </c>
      <c r="N403" s="8" t="s">
        <v>1658</v>
      </c>
      <c r="O403" s="9" t="s">
        <v>1207</v>
      </c>
      <c r="P403" s="11">
        <v>46245</v>
      </c>
    </row>
    <row r="404" spans="1:16" ht="66" customHeight="1" x14ac:dyDescent="0.2">
      <c r="A404" s="4" t="s">
        <v>61</v>
      </c>
      <c r="B404" s="5" t="s">
        <v>1332</v>
      </c>
      <c r="C404" s="5" t="s">
        <v>502</v>
      </c>
      <c r="D404" s="5" t="s">
        <v>1334</v>
      </c>
      <c r="E404" s="5" t="s">
        <v>452</v>
      </c>
      <c r="F404" s="6">
        <v>1</v>
      </c>
      <c r="G404" s="7">
        <v>38019.269999999997</v>
      </c>
      <c r="H404" s="12">
        <f>G404*0.1</f>
        <v>3801.9269999999997</v>
      </c>
      <c r="I404" s="13">
        <f>G404*0.15</f>
        <v>5702.8904999999995</v>
      </c>
      <c r="J404" s="13">
        <f>G404+H404+I404</f>
        <v>47524.087500000001</v>
      </c>
      <c r="K404" s="13">
        <f>J404*1.1</f>
        <v>52276.496250000004</v>
      </c>
      <c r="L404" s="8"/>
      <c r="M404" s="5" t="s">
        <v>1197</v>
      </c>
      <c r="N404" s="8" t="s">
        <v>1658</v>
      </c>
      <c r="O404" s="9" t="s">
        <v>1211</v>
      </c>
      <c r="P404" s="11">
        <v>46245</v>
      </c>
    </row>
    <row r="405" spans="1:16" ht="66" customHeight="1" x14ac:dyDescent="0.2">
      <c r="A405" s="4" t="s">
        <v>61</v>
      </c>
      <c r="B405" s="5" t="s">
        <v>1332</v>
      </c>
      <c r="C405" s="5" t="s">
        <v>1333</v>
      </c>
      <c r="D405" s="5" t="s">
        <v>1334</v>
      </c>
      <c r="E405" s="5" t="s">
        <v>452</v>
      </c>
      <c r="F405" s="6">
        <v>1</v>
      </c>
      <c r="G405" s="7">
        <v>19009.63</v>
      </c>
      <c r="H405" s="12">
        <f>G405*0.1</f>
        <v>1900.9630000000002</v>
      </c>
      <c r="I405" s="13">
        <f>G405*0.15</f>
        <v>2851.4445000000001</v>
      </c>
      <c r="J405" s="13">
        <f>G405+H405+I405</f>
        <v>23762.037500000002</v>
      </c>
      <c r="K405" s="13">
        <f>J405*1.1</f>
        <v>26138.241250000003</v>
      </c>
      <c r="L405" s="8"/>
      <c r="M405" s="5" t="s">
        <v>1197</v>
      </c>
      <c r="N405" s="8" t="s">
        <v>1658</v>
      </c>
      <c r="O405" s="9" t="s">
        <v>1206</v>
      </c>
      <c r="P405" s="11">
        <v>46245</v>
      </c>
    </row>
    <row r="406" spans="1:16" ht="66" customHeight="1" x14ac:dyDescent="0.2">
      <c r="A406" s="4" t="s">
        <v>40</v>
      </c>
      <c r="B406" s="5" t="s">
        <v>40</v>
      </c>
      <c r="C406" s="5" t="s">
        <v>323</v>
      </c>
      <c r="D406" s="5" t="s">
        <v>301</v>
      </c>
      <c r="E406" s="5" t="s">
        <v>141</v>
      </c>
      <c r="F406" s="6">
        <v>10</v>
      </c>
      <c r="G406" s="7">
        <v>109.5</v>
      </c>
      <c r="H406" s="12">
        <f>G406*0.14</f>
        <v>15.330000000000002</v>
      </c>
      <c r="I406" s="13">
        <f>G406*0.22</f>
        <v>24.09</v>
      </c>
      <c r="J406" s="13">
        <f>G406+H406+I406</f>
        <v>148.91999999999999</v>
      </c>
      <c r="K406" s="13">
        <f>J406*1.1</f>
        <v>163.81200000000001</v>
      </c>
      <c r="L406" s="8"/>
      <c r="M406" s="5" t="s">
        <v>1352</v>
      </c>
      <c r="N406" s="8" t="s">
        <v>1353</v>
      </c>
      <c r="O406" s="9" t="s">
        <v>1355</v>
      </c>
      <c r="P406" s="11">
        <v>46238</v>
      </c>
    </row>
    <row r="407" spans="1:16" ht="66" customHeight="1" x14ac:dyDescent="0.2">
      <c r="A407" s="4" t="s">
        <v>40</v>
      </c>
      <c r="B407" s="5" t="s">
        <v>661</v>
      </c>
      <c r="C407" s="5" t="s">
        <v>1484</v>
      </c>
      <c r="D407" s="5" t="s">
        <v>318</v>
      </c>
      <c r="E407" s="5" t="s">
        <v>141</v>
      </c>
      <c r="F407" s="6">
        <v>10</v>
      </c>
      <c r="G407" s="7">
        <v>114.43</v>
      </c>
      <c r="H407" s="12">
        <f>G407*0.14</f>
        <v>16.020200000000003</v>
      </c>
      <c r="I407" s="13">
        <f>G407*0.22</f>
        <v>25.174600000000002</v>
      </c>
      <c r="J407" s="13">
        <f>G407+H407+I407</f>
        <v>155.62479999999999</v>
      </c>
      <c r="K407" s="13">
        <f>J407*1.1</f>
        <v>171.18728000000002</v>
      </c>
      <c r="L407" s="8"/>
      <c r="M407" s="5" t="s">
        <v>816</v>
      </c>
      <c r="N407" s="8" t="s">
        <v>1368</v>
      </c>
      <c r="O407" s="9" t="s">
        <v>818</v>
      </c>
      <c r="P407" s="11">
        <v>46238</v>
      </c>
    </row>
    <row r="408" spans="1:16" ht="66" customHeight="1" x14ac:dyDescent="0.2">
      <c r="A408" s="4" t="s">
        <v>40</v>
      </c>
      <c r="B408" s="5" t="s">
        <v>661</v>
      </c>
      <c r="C408" s="5" t="s">
        <v>1480</v>
      </c>
      <c r="D408" s="5" t="s">
        <v>318</v>
      </c>
      <c r="E408" s="5" t="s">
        <v>141</v>
      </c>
      <c r="F408" s="6">
        <v>5</v>
      </c>
      <c r="G408" s="7">
        <v>62.66</v>
      </c>
      <c r="H408" s="12">
        <f>G408*0.17</f>
        <v>10.652200000000001</v>
      </c>
      <c r="I408" s="13">
        <f>G408*0.3</f>
        <v>18.797999999999998</v>
      </c>
      <c r="J408" s="13">
        <f>G408+H408+I408</f>
        <v>92.110199999999992</v>
      </c>
      <c r="K408" s="13">
        <f>J408*1.1</f>
        <v>101.32122</v>
      </c>
      <c r="L408" s="8"/>
      <c r="M408" s="5" t="s">
        <v>59</v>
      </c>
      <c r="N408" s="8" t="s">
        <v>1287</v>
      </c>
      <c r="O408" s="9" t="s">
        <v>60</v>
      </c>
      <c r="P408" s="11">
        <v>46237</v>
      </c>
    </row>
    <row r="409" spans="1:16" ht="66" customHeight="1" x14ac:dyDescent="0.2">
      <c r="A409" s="4" t="s">
        <v>40</v>
      </c>
      <c r="B409" s="5" t="s">
        <v>661</v>
      </c>
      <c r="C409" s="5" t="s">
        <v>331</v>
      </c>
      <c r="D409" s="5" t="s">
        <v>318</v>
      </c>
      <c r="E409" s="5" t="s">
        <v>141</v>
      </c>
      <c r="F409" s="6">
        <v>10</v>
      </c>
      <c r="G409" s="7">
        <v>114.43</v>
      </c>
      <c r="H409" s="12">
        <f>G409*0.14</f>
        <v>16.020200000000003</v>
      </c>
      <c r="I409" s="13">
        <f>G409*0.22</f>
        <v>25.174600000000002</v>
      </c>
      <c r="J409" s="13">
        <f>G409+H409+I409</f>
        <v>155.62479999999999</v>
      </c>
      <c r="K409" s="13">
        <f>J409*1.1</f>
        <v>171.18728000000002</v>
      </c>
      <c r="L409" s="8"/>
      <c r="M409" s="5" t="s">
        <v>816</v>
      </c>
      <c r="N409" s="8" t="s">
        <v>1368</v>
      </c>
      <c r="O409" s="9" t="s">
        <v>881</v>
      </c>
      <c r="P409" s="11">
        <v>46238</v>
      </c>
    </row>
    <row r="410" spans="1:16" ht="66" customHeight="1" x14ac:dyDescent="0.2">
      <c r="A410" s="4" t="s">
        <v>41</v>
      </c>
      <c r="B410" s="5" t="s">
        <v>41</v>
      </c>
      <c r="C410" s="5" t="s">
        <v>1557</v>
      </c>
      <c r="D410" s="5" t="s">
        <v>293</v>
      </c>
      <c r="E410" s="5" t="s">
        <v>246</v>
      </c>
      <c r="F410" s="6">
        <v>10</v>
      </c>
      <c r="G410" s="7">
        <v>20.100000000000001</v>
      </c>
      <c r="H410" s="12">
        <f>G410*0.17</f>
        <v>3.4170000000000007</v>
      </c>
      <c r="I410" s="13">
        <f>G410*0.3</f>
        <v>6.03</v>
      </c>
      <c r="J410" s="13">
        <f>G410+H410+I410</f>
        <v>29.547000000000004</v>
      </c>
      <c r="K410" s="13">
        <f>J410*1.1</f>
        <v>32.501700000000007</v>
      </c>
      <c r="L410" s="8"/>
      <c r="M410" s="5" t="s">
        <v>766</v>
      </c>
      <c r="N410" s="8" t="s">
        <v>1266</v>
      </c>
      <c r="O410" s="9" t="s">
        <v>771</v>
      </c>
      <c r="P410" s="11">
        <v>46256</v>
      </c>
    </row>
    <row r="411" spans="1:16" ht="66" customHeight="1" x14ac:dyDescent="0.2">
      <c r="A411" s="4" t="s">
        <v>41</v>
      </c>
      <c r="B411" s="5" t="s">
        <v>41</v>
      </c>
      <c r="C411" s="5" t="s">
        <v>200</v>
      </c>
      <c r="D411" s="5" t="s">
        <v>330</v>
      </c>
      <c r="E411" s="5" t="s">
        <v>209</v>
      </c>
      <c r="F411" s="6">
        <v>10</v>
      </c>
      <c r="G411" s="7">
        <v>127.9</v>
      </c>
      <c r="H411" s="12">
        <f>G411*0.14</f>
        <v>17.906000000000002</v>
      </c>
      <c r="I411" s="13">
        <f>G411*0.22</f>
        <v>28.138000000000002</v>
      </c>
      <c r="J411" s="13">
        <f>G411+H411+I411</f>
        <v>173.94400000000002</v>
      </c>
      <c r="K411" s="13">
        <f>J411*1.1</f>
        <v>191.33840000000004</v>
      </c>
      <c r="L411" s="8"/>
      <c r="M411" s="5" t="s">
        <v>284</v>
      </c>
      <c r="N411" s="8" t="s">
        <v>1372</v>
      </c>
      <c r="O411" s="9" t="s">
        <v>289</v>
      </c>
      <c r="P411" s="11">
        <v>46239</v>
      </c>
    </row>
    <row r="412" spans="1:16" ht="66" customHeight="1" x14ac:dyDescent="0.2">
      <c r="A412" s="4" t="s">
        <v>41</v>
      </c>
      <c r="B412" s="5" t="s">
        <v>41</v>
      </c>
      <c r="C412" s="5" t="s">
        <v>200</v>
      </c>
      <c r="D412" s="5" t="s">
        <v>330</v>
      </c>
      <c r="E412" s="5" t="s">
        <v>209</v>
      </c>
      <c r="F412" s="6">
        <v>10</v>
      </c>
      <c r="G412" s="7">
        <v>127.9</v>
      </c>
      <c r="H412" s="12">
        <f>G412*0.14</f>
        <v>17.906000000000002</v>
      </c>
      <c r="I412" s="13">
        <f>G412*0.22</f>
        <v>28.138000000000002</v>
      </c>
      <c r="J412" s="13">
        <f>G412+H412+I412</f>
        <v>173.94400000000002</v>
      </c>
      <c r="K412" s="13">
        <f>J412*1.1</f>
        <v>191.33840000000004</v>
      </c>
      <c r="L412" s="8"/>
      <c r="M412" s="5" t="s">
        <v>1098</v>
      </c>
      <c r="N412" s="8" t="s">
        <v>1372</v>
      </c>
      <c r="O412" s="9" t="s">
        <v>1100</v>
      </c>
      <c r="P412" s="11">
        <v>46239</v>
      </c>
    </row>
    <row r="413" spans="1:16" ht="66" customHeight="1" x14ac:dyDescent="0.2">
      <c r="A413" s="4" t="s">
        <v>41</v>
      </c>
      <c r="B413" s="5" t="s">
        <v>828</v>
      </c>
      <c r="C413" s="5" t="s">
        <v>454</v>
      </c>
      <c r="D413" s="5" t="s">
        <v>317</v>
      </c>
      <c r="E413" s="5" t="s">
        <v>209</v>
      </c>
      <c r="F413" s="6">
        <v>3</v>
      </c>
      <c r="G413" s="7">
        <v>51.6</v>
      </c>
      <c r="H413" s="12">
        <f>G413*0.17</f>
        <v>8.7720000000000002</v>
      </c>
      <c r="I413" s="13">
        <f>G413*0.3</f>
        <v>15.48</v>
      </c>
      <c r="J413" s="13">
        <f>G413+H413+I413</f>
        <v>75.852000000000004</v>
      </c>
      <c r="K413" s="13">
        <f>J413*1.1</f>
        <v>83.437200000000004</v>
      </c>
      <c r="L413" s="8"/>
      <c r="M413" s="5" t="s">
        <v>1228</v>
      </c>
      <c r="N413" s="8" t="s">
        <v>1281</v>
      </c>
      <c r="O413" s="9" t="s">
        <v>525</v>
      </c>
      <c r="P413" s="11">
        <v>46237</v>
      </c>
    </row>
    <row r="414" spans="1:16" ht="66" customHeight="1" x14ac:dyDescent="0.2">
      <c r="A414" s="4" t="s">
        <v>41</v>
      </c>
      <c r="B414" s="5" t="s">
        <v>828</v>
      </c>
      <c r="C414" s="5" t="s">
        <v>565</v>
      </c>
      <c r="D414" s="5" t="s">
        <v>317</v>
      </c>
      <c r="E414" s="5" t="s">
        <v>209</v>
      </c>
      <c r="F414" s="6">
        <v>5</v>
      </c>
      <c r="G414" s="7">
        <v>67.66</v>
      </c>
      <c r="H414" s="12">
        <f>G414*0.17</f>
        <v>11.5022</v>
      </c>
      <c r="I414" s="13">
        <f>G414*0.3</f>
        <v>20.297999999999998</v>
      </c>
      <c r="J414" s="13">
        <f>G414+H414+I414</f>
        <v>99.4602</v>
      </c>
      <c r="K414" s="13">
        <f>J414*1.1</f>
        <v>109.40622</v>
      </c>
      <c r="L414" s="8"/>
      <c r="M414" s="5" t="s">
        <v>239</v>
      </c>
      <c r="N414" s="8" t="s">
        <v>1292</v>
      </c>
      <c r="O414" s="9" t="s">
        <v>243</v>
      </c>
      <c r="P414" s="11">
        <v>46237</v>
      </c>
    </row>
    <row r="415" spans="1:16" ht="66" customHeight="1" x14ac:dyDescent="0.2">
      <c r="A415" s="4" t="s">
        <v>42</v>
      </c>
      <c r="B415" s="5" t="s">
        <v>43</v>
      </c>
      <c r="C415" s="5" t="s">
        <v>250</v>
      </c>
      <c r="D415" s="5" t="s">
        <v>990</v>
      </c>
      <c r="E415" s="5" t="s">
        <v>165</v>
      </c>
      <c r="F415" s="6">
        <v>28</v>
      </c>
      <c r="G415" s="7">
        <v>1523.2</v>
      </c>
      <c r="H415" s="12">
        <f>G415*0.1</f>
        <v>152.32000000000002</v>
      </c>
      <c r="I415" s="13">
        <f>G415*0.15</f>
        <v>228.48</v>
      </c>
      <c r="J415" s="13">
        <f>G415+H415+I415</f>
        <v>1904</v>
      </c>
      <c r="K415" s="13">
        <f>J415*1.1</f>
        <v>2094.4</v>
      </c>
      <c r="L415" s="8"/>
      <c r="M415" s="5" t="s">
        <v>1080</v>
      </c>
      <c r="N415" s="8" t="s">
        <v>1572</v>
      </c>
      <c r="O415" s="9" t="s">
        <v>1573</v>
      </c>
      <c r="P415" s="11">
        <v>46244</v>
      </c>
    </row>
    <row r="416" spans="1:16" ht="66" customHeight="1" x14ac:dyDescent="0.2">
      <c r="A416" s="4" t="s">
        <v>42</v>
      </c>
      <c r="B416" s="5" t="s">
        <v>43</v>
      </c>
      <c r="C416" s="5" t="s">
        <v>730</v>
      </c>
      <c r="D416" s="5" t="s">
        <v>990</v>
      </c>
      <c r="E416" s="5" t="s">
        <v>165</v>
      </c>
      <c r="F416" s="6">
        <v>6</v>
      </c>
      <c r="G416" s="7">
        <v>326.39999999999998</v>
      </c>
      <c r="H416" s="12">
        <f>G416*0.14</f>
        <v>45.695999999999998</v>
      </c>
      <c r="I416" s="13">
        <f>G416*0.22</f>
        <v>71.807999999999993</v>
      </c>
      <c r="J416" s="13">
        <f>G416+H416+I416</f>
        <v>443.904</v>
      </c>
      <c r="K416" s="13">
        <f>J416*1.1</f>
        <v>488.29440000000005</v>
      </c>
      <c r="L416" s="8"/>
      <c r="M416" s="5" t="s">
        <v>870</v>
      </c>
      <c r="N416" s="8" t="s">
        <v>1433</v>
      </c>
      <c r="O416" s="9" t="s">
        <v>1020</v>
      </c>
      <c r="P416" s="11">
        <v>46240</v>
      </c>
    </row>
    <row r="417" spans="1:16" ht="66" customHeight="1" x14ac:dyDescent="0.2">
      <c r="A417" s="4" t="s">
        <v>42</v>
      </c>
      <c r="B417" s="5" t="s">
        <v>43</v>
      </c>
      <c r="C417" s="5" t="s">
        <v>251</v>
      </c>
      <c r="D417" s="5" t="s">
        <v>990</v>
      </c>
      <c r="E417" s="5" t="s">
        <v>165</v>
      </c>
      <c r="F417" s="6">
        <v>28</v>
      </c>
      <c r="G417" s="7">
        <v>3256.64</v>
      </c>
      <c r="H417" s="12">
        <f>G417*0.1</f>
        <v>325.66399999999999</v>
      </c>
      <c r="I417" s="13">
        <f>G417*0.15</f>
        <v>488.49599999999998</v>
      </c>
      <c r="J417" s="13">
        <f>G417+H417+I417</f>
        <v>4070.8</v>
      </c>
      <c r="K417" s="13">
        <f>J417*1.1</f>
        <v>4477.88</v>
      </c>
      <c r="L417" s="8"/>
      <c r="M417" s="5" t="s">
        <v>839</v>
      </c>
      <c r="N417" s="8" t="s">
        <v>1609</v>
      </c>
      <c r="O417" s="9" t="s">
        <v>845</v>
      </c>
      <c r="P417" s="11">
        <v>46245</v>
      </c>
    </row>
    <row r="418" spans="1:16" ht="66" customHeight="1" x14ac:dyDescent="0.2">
      <c r="A418" s="4" t="s">
        <v>42</v>
      </c>
      <c r="B418" s="5" t="s">
        <v>43</v>
      </c>
      <c r="C418" s="5" t="s">
        <v>733</v>
      </c>
      <c r="D418" s="5" t="s">
        <v>990</v>
      </c>
      <c r="E418" s="5" t="s">
        <v>165</v>
      </c>
      <c r="F418" s="6">
        <v>6</v>
      </c>
      <c r="G418" s="7">
        <v>652.53</v>
      </c>
      <c r="H418" s="12">
        <f>G418*0.1</f>
        <v>65.253</v>
      </c>
      <c r="I418" s="13">
        <f>G418*0.15</f>
        <v>97.879499999999993</v>
      </c>
      <c r="J418" s="13">
        <f>G418+H418+I418</f>
        <v>815.66250000000002</v>
      </c>
      <c r="K418" s="13">
        <f>J418*1.1</f>
        <v>897.2287500000001</v>
      </c>
      <c r="L418" s="8"/>
      <c r="M418" s="5" t="s">
        <v>849</v>
      </c>
      <c r="N418" s="8" t="s">
        <v>1536</v>
      </c>
      <c r="O418" s="9" t="s">
        <v>749</v>
      </c>
      <c r="P418" s="11">
        <v>46246</v>
      </c>
    </row>
    <row r="419" spans="1:16" ht="66" customHeight="1" x14ac:dyDescent="0.2">
      <c r="A419" s="4" t="s">
        <v>42</v>
      </c>
      <c r="B419" s="5" t="s">
        <v>43</v>
      </c>
      <c r="C419" s="5" t="s">
        <v>212</v>
      </c>
      <c r="D419" s="5" t="s">
        <v>990</v>
      </c>
      <c r="E419" s="5" t="s">
        <v>165</v>
      </c>
      <c r="F419" s="6">
        <v>10</v>
      </c>
      <c r="G419" s="7">
        <v>48.39</v>
      </c>
      <c r="H419" s="12">
        <f>G419*0.17</f>
        <v>8.2263000000000002</v>
      </c>
      <c r="I419" s="13">
        <f>G419*0.3</f>
        <v>14.516999999999999</v>
      </c>
      <c r="J419" s="13">
        <f>G419+H419+I419</f>
        <v>71.133300000000006</v>
      </c>
      <c r="K419" s="13">
        <f>J419*1.1</f>
        <v>78.24663000000001</v>
      </c>
      <c r="L419" s="8"/>
      <c r="M419" s="5" t="s">
        <v>1228</v>
      </c>
      <c r="N419" s="8" t="s">
        <v>1281</v>
      </c>
      <c r="O419" s="9" t="s">
        <v>531</v>
      </c>
      <c r="P419" s="11">
        <v>46237</v>
      </c>
    </row>
    <row r="420" spans="1:16" ht="66" customHeight="1" x14ac:dyDescent="0.2">
      <c r="A420" s="4" t="s">
        <v>42</v>
      </c>
      <c r="B420" s="5" t="s">
        <v>43</v>
      </c>
      <c r="C420" s="5" t="s">
        <v>389</v>
      </c>
      <c r="D420" s="5" t="s">
        <v>990</v>
      </c>
      <c r="E420" s="5" t="s">
        <v>165</v>
      </c>
      <c r="F420" s="6">
        <v>10</v>
      </c>
      <c r="G420" s="7">
        <v>48.39</v>
      </c>
      <c r="H420" s="12">
        <f>G420*0.17</f>
        <v>8.2263000000000002</v>
      </c>
      <c r="I420" s="13">
        <f>G420*0.3</f>
        <v>14.516999999999999</v>
      </c>
      <c r="J420" s="13">
        <f>G420+H420+I420</f>
        <v>71.133300000000006</v>
      </c>
      <c r="K420" s="13">
        <f>J420*1.1</f>
        <v>78.24663000000001</v>
      </c>
      <c r="L420" s="8"/>
      <c r="M420" s="5" t="s">
        <v>1228</v>
      </c>
      <c r="N420" s="8" t="s">
        <v>1281</v>
      </c>
      <c r="O420" s="9" t="s">
        <v>532</v>
      </c>
      <c r="P420" s="11">
        <v>46237</v>
      </c>
    </row>
    <row r="421" spans="1:16" ht="66" customHeight="1" x14ac:dyDescent="0.2">
      <c r="A421" s="4" t="s">
        <v>86</v>
      </c>
      <c r="B421" s="5" t="s">
        <v>87</v>
      </c>
      <c r="C421" s="5" t="s">
        <v>508</v>
      </c>
      <c r="D421" s="5" t="s">
        <v>301</v>
      </c>
      <c r="E421" s="5" t="s">
        <v>164</v>
      </c>
      <c r="F421" s="6">
        <v>20</v>
      </c>
      <c r="G421" s="7">
        <v>102.01</v>
      </c>
      <c r="H421" s="12">
        <f>G421*0.14</f>
        <v>14.281400000000001</v>
      </c>
      <c r="I421" s="13">
        <f>G421*0.22</f>
        <v>22.4422</v>
      </c>
      <c r="J421" s="13">
        <f>G421+H421+I421</f>
        <v>138.73360000000002</v>
      </c>
      <c r="K421" s="13">
        <f>J421*1.1</f>
        <v>152.60696000000004</v>
      </c>
      <c r="L421" s="8"/>
      <c r="M421" s="5" t="s">
        <v>823</v>
      </c>
      <c r="N421" s="8" t="s">
        <v>1349</v>
      </c>
      <c r="O421" s="9" t="s">
        <v>1118</v>
      </c>
      <c r="P421" s="11">
        <v>46238</v>
      </c>
    </row>
    <row r="422" spans="1:16" ht="66" customHeight="1" x14ac:dyDescent="0.2">
      <c r="A422" s="4" t="s">
        <v>597</v>
      </c>
      <c r="B422" s="5" t="s">
        <v>855</v>
      </c>
      <c r="C422" s="5" t="s">
        <v>1365</v>
      </c>
      <c r="D422" s="5" t="s">
        <v>1245</v>
      </c>
      <c r="E422" s="5" t="s">
        <v>1102</v>
      </c>
      <c r="F422" s="6">
        <v>1</v>
      </c>
      <c r="G422" s="7">
        <v>374405</v>
      </c>
      <c r="H422" s="12">
        <f>G422*0.1</f>
        <v>37440.5</v>
      </c>
      <c r="I422" s="13">
        <f>G422*0.15</f>
        <v>56160.75</v>
      </c>
      <c r="J422" s="13">
        <f>G422+H422+I422</f>
        <v>468006.25</v>
      </c>
      <c r="K422" s="13">
        <f>J422*1.1</f>
        <v>514806.87500000006</v>
      </c>
      <c r="L422" s="8"/>
      <c r="M422" s="5" t="s">
        <v>184</v>
      </c>
      <c r="N422" s="8" t="s">
        <v>1670</v>
      </c>
      <c r="O422" s="9" t="s">
        <v>306</v>
      </c>
      <c r="P422" s="11">
        <v>46247</v>
      </c>
    </row>
    <row r="423" spans="1:16" ht="66" customHeight="1" x14ac:dyDescent="0.2">
      <c r="A423" s="4" t="s">
        <v>727</v>
      </c>
      <c r="B423" s="5" t="s">
        <v>869</v>
      </c>
      <c r="C423" s="5" t="s">
        <v>196</v>
      </c>
      <c r="D423" s="5" t="s">
        <v>317</v>
      </c>
      <c r="E423" s="5" t="s">
        <v>415</v>
      </c>
      <c r="F423" s="6">
        <v>60</v>
      </c>
      <c r="G423" s="7">
        <v>308.25</v>
      </c>
      <c r="H423" s="12">
        <f>G423*0.14</f>
        <v>43.155000000000001</v>
      </c>
      <c r="I423" s="13">
        <f>G423*0.22</f>
        <v>67.814999999999998</v>
      </c>
      <c r="J423" s="13">
        <f>G423+H423+I423</f>
        <v>419.21999999999997</v>
      </c>
      <c r="K423" s="13">
        <f>J423*1.1</f>
        <v>461.142</v>
      </c>
      <c r="L423" s="8"/>
      <c r="M423" s="5" t="s">
        <v>870</v>
      </c>
      <c r="N423" s="8" t="s">
        <v>1433</v>
      </c>
      <c r="O423" s="9" t="s">
        <v>1010</v>
      </c>
      <c r="P423" s="11">
        <v>46240</v>
      </c>
    </row>
    <row r="424" spans="1:16" ht="66" customHeight="1" x14ac:dyDescent="0.2">
      <c r="A424" s="4" t="s">
        <v>727</v>
      </c>
      <c r="B424" s="5" t="s">
        <v>869</v>
      </c>
      <c r="C424" s="5" t="s">
        <v>196</v>
      </c>
      <c r="D424" s="5" t="s">
        <v>317</v>
      </c>
      <c r="E424" s="5" t="s">
        <v>415</v>
      </c>
      <c r="F424" s="6">
        <v>60</v>
      </c>
      <c r="G424" s="7">
        <v>308.25</v>
      </c>
      <c r="H424" s="12">
        <f>G424*0.14</f>
        <v>43.155000000000001</v>
      </c>
      <c r="I424" s="13">
        <f>G424*0.22</f>
        <v>67.814999999999998</v>
      </c>
      <c r="J424" s="13">
        <f>G424+H424+I424</f>
        <v>419.21999999999997</v>
      </c>
      <c r="K424" s="13">
        <f>J424*1.1</f>
        <v>461.142</v>
      </c>
      <c r="L424" s="8"/>
      <c r="M424" s="5" t="s">
        <v>870</v>
      </c>
      <c r="N424" s="8" t="s">
        <v>1433</v>
      </c>
      <c r="O424" s="9" t="s">
        <v>1011</v>
      </c>
      <c r="P424" s="11">
        <v>46240</v>
      </c>
    </row>
    <row r="425" spans="1:16" ht="66" customHeight="1" x14ac:dyDescent="0.2">
      <c r="A425" s="4" t="s">
        <v>727</v>
      </c>
      <c r="B425" s="5" t="s">
        <v>869</v>
      </c>
      <c r="C425" s="5" t="s">
        <v>309</v>
      </c>
      <c r="D425" s="5" t="s">
        <v>317</v>
      </c>
      <c r="E425" s="5" t="s">
        <v>415</v>
      </c>
      <c r="F425" s="6">
        <v>90</v>
      </c>
      <c r="G425" s="7">
        <v>462.34</v>
      </c>
      <c r="H425" s="12">
        <f>G425*0.14</f>
        <v>64.72760000000001</v>
      </c>
      <c r="I425" s="13">
        <f>G425*0.22</f>
        <v>101.7148</v>
      </c>
      <c r="J425" s="13">
        <f>G425+H425+I425</f>
        <v>628.78239999999994</v>
      </c>
      <c r="K425" s="13">
        <f>J425*1.1</f>
        <v>691.66063999999994</v>
      </c>
      <c r="L425" s="8"/>
      <c r="M425" s="5" t="s">
        <v>1481</v>
      </c>
      <c r="N425" s="8" t="s">
        <v>1482</v>
      </c>
      <c r="O425" s="9" t="s">
        <v>1486</v>
      </c>
      <c r="P425" s="11">
        <v>46241</v>
      </c>
    </row>
    <row r="426" spans="1:16" ht="66" customHeight="1" x14ac:dyDescent="0.2">
      <c r="A426" s="4" t="s">
        <v>727</v>
      </c>
      <c r="B426" s="5" t="s">
        <v>869</v>
      </c>
      <c r="C426" s="5" t="s">
        <v>309</v>
      </c>
      <c r="D426" s="5" t="s">
        <v>317</v>
      </c>
      <c r="E426" s="5" t="s">
        <v>415</v>
      </c>
      <c r="F426" s="6">
        <v>90</v>
      </c>
      <c r="G426" s="7">
        <v>462.34</v>
      </c>
      <c r="H426" s="12">
        <f>G426*0.14</f>
        <v>64.72760000000001</v>
      </c>
      <c r="I426" s="13">
        <f>G426*0.22</f>
        <v>101.7148</v>
      </c>
      <c r="J426" s="13">
        <f>G426+H426+I426</f>
        <v>628.78239999999994</v>
      </c>
      <c r="K426" s="13">
        <f>J426*1.1</f>
        <v>691.66063999999994</v>
      </c>
      <c r="L426" s="8"/>
      <c r="M426" s="5" t="s">
        <v>1214</v>
      </c>
      <c r="N426" s="8" t="s">
        <v>1487</v>
      </c>
      <c r="O426" s="9" t="s">
        <v>241</v>
      </c>
      <c r="P426" s="11">
        <v>46241</v>
      </c>
    </row>
    <row r="427" spans="1:16" ht="66" customHeight="1" x14ac:dyDescent="0.2">
      <c r="A427" s="4" t="s">
        <v>727</v>
      </c>
      <c r="B427" s="5" t="s">
        <v>869</v>
      </c>
      <c r="C427" s="5" t="s">
        <v>455</v>
      </c>
      <c r="D427" s="5" t="s">
        <v>317</v>
      </c>
      <c r="E427" s="5" t="s">
        <v>415</v>
      </c>
      <c r="F427" s="6">
        <v>60</v>
      </c>
      <c r="G427" s="7">
        <v>308.25</v>
      </c>
      <c r="H427" s="12">
        <f>G427*0.14</f>
        <v>43.155000000000001</v>
      </c>
      <c r="I427" s="13">
        <f>G427*0.22</f>
        <v>67.814999999999998</v>
      </c>
      <c r="J427" s="13">
        <f>G427+H427+I427</f>
        <v>419.21999999999997</v>
      </c>
      <c r="K427" s="13">
        <f>J427*1.1</f>
        <v>461.142</v>
      </c>
      <c r="L427" s="8"/>
      <c r="M427" s="5" t="s">
        <v>870</v>
      </c>
      <c r="N427" s="8" t="s">
        <v>1433</v>
      </c>
      <c r="O427" s="9" t="s">
        <v>1012</v>
      </c>
      <c r="P427" s="11">
        <v>46240</v>
      </c>
    </row>
    <row r="428" spans="1:16" ht="66" customHeight="1" x14ac:dyDescent="0.2">
      <c r="A428" s="4" t="s">
        <v>727</v>
      </c>
      <c r="B428" s="5" t="s">
        <v>869</v>
      </c>
      <c r="C428" s="5" t="s">
        <v>455</v>
      </c>
      <c r="D428" s="5" t="s">
        <v>317</v>
      </c>
      <c r="E428" s="5" t="s">
        <v>415</v>
      </c>
      <c r="F428" s="6">
        <v>60</v>
      </c>
      <c r="G428" s="7">
        <v>308.25</v>
      </c>
      <c r="H428" s="12">
        <f>G428*0.14</f>
        <v>43.155000000000001</v>
      </c>
      <c r="I428" s="13">
        <f>G428*0.22</f>
        <v>67.814999999999998</v>
      </c>
      <c r="J428" s="13">
        <f>G428+H428+I428</f>
        <v>419.21999999999997</v>
      </c>
      <c r="K428" s="13">
        <f>J428*1.1</f>
        <v>461.142</v>
      </c>
      <c r="L428" s="8"/>
      <c r="M428" s="5" t="s">
        <v>870</v>
      </c>
      <c r="N428" s="8" t="s">
        <v>1433</v>
      </c>
      <c r="O428" s="9" t="s">
        <v>1013</v>
      </c>
      <c r="P428" s="11">
        <v>46240</v>
      </c>
    </row>
    <row r="429" spans="1:16" ht="66" customHeight="1" x14ac:dyDescent="0.2">
      <c r="A429" s="4" t="s">
        <v>727</v>
      </c>
      <c r="B429" s="5" t="s">
        <v>869</v>
      </c>
      <c r="C429" s="5" t="s">
        <v>592</v>
      </c>
      <c r="D429" s="5" t="s">
        <v>317</v>
      </c>
      <c r="E429" s="5" t="s">
        <v>415</v>
      </c>
      <c r="F429" s="6">
        <v>90</v>
      </c>
      <c r="G429" s="7">
        <v>462.34</v>
      </c>
      <c r="H429" s="12">
        <f>G429*0.14</f>
        <v>64.72760000000001</v>
      </c>
      <c r="I429" s="13">
        <f>G429*0.22</f>
        <v>101.7148</v>
      </c>
      <c r="J429" s="13">
        <f>G429+H429+I429</f>
        <v>628.78239999999994</v>
      </c>
      <c r="K429" s="13">
        <f>J429*1.1</f>
        <v>691.66063999999994</v>
      </c>
      <c r="L429" s="8"/>
      <c r="M429" s="5" t="s">
        <v>1481</v>
      </c>
      <c r="N429" s="8" t="s">
        <v>1482</v>
      </c>
      <c r="O429" s="9" t="s">
        <v>1485</v>
      </c>
      <c r="P429" s="11">
        <v>46241</v>
      </c>
    </row>
    <row r="430" spans="1:16" ht="66" customHeight="1" x14ac:dyDescent="0.2">
      <c r="A430" s="4" t="s">
        <v>727</v>
      </c>
      <c r="B430" s="5" t="s">
        <v>869</v>
      </c>
      <c r="C430" s="5" t="s">
        <v>592</v>
      </c>
      <c r="D430" s="5" t="s">
        <v>317</v>
      </c>
      <c r="E430" s="5" t="s">
        <v>415</v>
      </c>
      <c r="F430" s="6">
        <v>90</v>
      </c>
      <c r="G430" s="7">
        <v>462.34</v>
      </c>
      <c r="H430" s="12">
        <f>G430*0.14</f>
        <v>64.72760000000001</v>
      </c>
      <c r="I430" s="13">
        <f>G430*0.22</f>
        <v>101.7148</v>
      </c>
      <c r="J430" s="13">
        <f>G430+H430+I430</f>
        <v>628.78239999999994</v>
      </c>
      <c r="K430" s="13">
        <f>J430*1.1</f>
        <v>691.66063999999994</v>
      </c>
      <c r="L430" s="8"/>
      <c r="M430" s="5" t="s">
        <v>1214</v>
      </c>
      <c r="N430" s="8" t="s">
        <v>1487</v>
      </c>
      <c r="O430" s="9" t="s">
        <v>545</v>
      </c>
      <c r="P430" s="11">
        <v>46241</v>
      </c>
    </row>
    <row r="431" spans="1:16" ht="66" customHeight="1" x14ac:dyDescent="0.2">
      <c r="A431" s="4" t="s">
        <v>727</v>
      </c>
      <c r="B431" s="5" t="s">
        <v>869</v>
      </c>
      <c r="C431" s="5" t="s">
        <v>314</v>
      </c>
      <c r="D431" s="5" t="s">
        <v>317</v>
      </c>
      <c r="E431" s="5" t="s">
        <v>415</v>
      </c>
      <c r="F431" s="6">
        <v>30</v>
      </c>
      <c r="G431" s="7">
        <v>57.92</v>
      </c>
      <c r="H431" s="12">
        <f>G431*0.17</f>
        <v>9.8464000000000009</v>
      </c>
      <c r="I431" s="13">
        <f>G431*0.3</f>
        <v>17.376000000000001</v>
      </c>
      <c r="J431" s="13">
        <f>G431+H431+I431</f>
        <v>85.142400000000009</v>
      </c>
      <c r="K431" s="13">
        <f>J431*1.1</f>
        <v>93.656640000000024</v>
      </c>
      <c r="L431" s="8"/>
      <c r="M431" s="5" t="s">
        <v>1112</v>
      </c>
      <c r="N431" s="8" t="s">
        <v>1282</v>
      </c>
      <c r="O431" s="9" t="s">
        <v>1283</v>
      </c>
      <c r="P431" s="11">
        <v>46237</v>
      </c>
    </row>
    <row r="432" spans="1:16" ht="66" customHeight="1" x14ac:dyDescent="0.2">
      <c r="A432" s="4" t="s">
        <v>727</v>
      </c>
      <c r="B432" s="5" t="s">
        <v>869</v>
      </c>
      <c r="C432" s="5" t="s">
        <v>314</v>
      </c>
      <c r="D432" s="5" t="s">
        <v>317</v>
      </c>
      <c r="E432" s="5" t="s">
        <v>415</v>
      </c>
      <c r="F432" s="6">
        <v>30</v>
      </c>
      <c r="G432" s="7">
        <v>57.92</v>
      </c>
      <c r="H432" s="12">
        <f>G432*0.17</f>
        <v>9.8464000000000009</v>
      </c>
      <c r="I432" s="13">
        <f>G432*0.3</f>
        <v>17.376000000000001</v>
      </c>
      <c r="J432" s="13">
        <f>G432+H432+I432</f>
        <v>85.142400000000009</v>
      </c>
      <c r="K432" s="13">
        <f>J432*1.1</f>
        <v>93.656640000000024</v>
      </c>
      <c r="L432" s="8"/>
      <c r="M432" s="5" t="s">
        <v>1112</v>
      </c>
      <c r="N432" s="8" t="s">
        <v>1282</v>
      </c>
      <c r="O432" s="9" t="s">
        <v>1284</v>
      </c>
      <c r="P432" s="11">
        <v>46237</v>
      </c>
    </row>
    <row r="433" spans="1:16" ht="66" customHeight="1" x14ac:dyDescent="0.2">
      <c r="A433" s="4" t="s">
        <v>727</v>
      </c>
      <c r="B433" s="5" t="s">
        <v>869</v>
      </c>
      <c r="C433" s="5" t="s">
        <v>445</v>
      </c>
      <c r="D433" s="5" t="s">
        <v>317</v>
      </c>
      <c r="E433" s="5" t="s">
        <v>415</v>
      </c>
      <c r="F433" s="6">
        <v>60</v>
      </c>
      <c r="G433" s="7">
        <v>113.47</v>
      </c>
      <c r="H433" s="12">
        <f>G433*0.14</f>
        <v>15.885800000000001</v>
      </c>
      <c r="I433" s="13">
        <f>G433*0.22</f>
        <v>24.9634</v>
      </c>
      <c r="J433" s="13">
        <f>G433+H433+I433</f>
        <v>154.3192</v>
      </c>
      <c r="K433" s="13">
        <f>J433*1.1</f>
        <v>169.75112000000001</v>
      </c>
      <c r="L433" s="8"/>
      <c r="M433" s="5" t="s">
        <v>809</v>
      </c>
      <c r="N433" s="8" t="s">
        <v>1363</v>
      </c>
      <c r="O433" s="9" t="s">
        <v>810</v>
      </c>
      <c r="P433" s="11">
        <v>46238</v>
      </c>
    </row>
    <row r="434" spans="1:16" ht="66" customHeight="1" x14ac:dyDescent="0.2">
      <c r="A434" s="4" t="s">
        <v>727</v>
      </c>
      <c r="B434" s="5" t="s">
        <v>869</v>
      </c>
      <c r="C434" s="5" t="s">
        <v>445</v>
      </c>
      <c r="D434" s="5" t="s">
        <v>317</v>
      </c>
      <c r="E434" s="5" t="s">
        <v>415</v>
      </c>
      <c r="F434" s="6">
        <v>60</v>
      </c>
      <c r="G434" s="7">
        <v>113.47</v>
      </c>
      <c r="H434" s="12">
        <f>G434*0.14</f>
        <v>15.885800000000001</v>
      </c>
      <c r="I434" s="13">
        <f>G434*0.22</f>
        <v>24.9634</v>
      </c>
      <c r="J434" s="13">
        <f>G434+H434+I434</f>
        <v>154.3192</v>
      </c>
      <c r="K434" s="13">
        <f>J434*1.1</f>
        <v>169.75112000000001</v>
      </c>
      <c r="L434" s="8"/>
      <c r="M434" s="5" t="s">
        <v>236</v>
      </c>
      <c r="N434" s="8" t="s">
        <v>1364</v>
      </c>
      <c r="O434" s="9" t="s">
        <v>237</v>
      </c>
      <c r="P434" s="11">
        <v>46238</v>
      </c>
    </row>
    <row r="435" spans="1:16" ht="66" customHeight="1" x14ac:dyDescent="0.2">
      <c r="A435" s="4" t="s">
        <v>727</v>
      </c>
      <c r="B435" s="5" t="s">
        <v>869</v>
      </c>
      <c r="C435" s="5" t="s">
        <v>677</v>
      </c>
      <c r="D435" s="5" t="s">
        <v>317</v>
      </c>
      <c r="E435" s="5" t="s">
        <v>415</v>
      </c>
      <c r="F435" s="6">
        <v>90</v>
      </c>
      <c r="G435" s="7">
        <v>170.26</v>
      </c>
      <c r="H435" s="12">
        <f>G435*0.14</f>
        <v>23.836400000000001</v>
      </c>
      <c r="I435" s="13">
        <f>G435*0.22</f>
        <v>37.4572</v>
      </c>
      <c r="J435" s="13">
        <f>G435+H435+I435</f>
        <v>231.55359999999999</v>
      </c>
      <c r="K435" s="13">
        <f>J435*1.1</f>
        <v>254.70896000000002</v>
      </c>
      <c r="L435" s="8"/>
      <c r="M435" s="5" t="s">
        <v>1404</v>
      </c>
      <c r="N435" s="8" t="s">
        <v>1405</v>
      </c>
      <c r="O435" s="9" t="s">
        <v>1406</v>
      </c>
      <c r="P435" s="11">
        <v>46238</v>
      </c>
    </row>
    <row r="436" spans="1:16" ht="66" customHeight="1" x14ac:dyDescent="0.2">
      <c r="A436" s="4" t="s">
        <v>727</v>
      </c>
      <c r="B436" s="5" t="s">
        <v>869</v>
      </c>
      <c r="C436" s="5" t="s">
        <v>677</v>
      </c>
      <c r="D436" s="5" t="s">
        <v>317</v>
      </c>
      <c r="E436" s="5" t="s">
        <v>415</v>
      </c>
      <c r="F436" s="6">
        <v>90</v>
      </c>
      <c r="G436" s="7">
        <v>170.26</v>
      </c>
      <c r="H436" s="12">
        <f>G436*0.14</f>
        <v>23.836400000000001</v>
      </c>
      <c r="I436" s="13">
        <f>G436*0.22</f>
        <v>37.4572</v>
      </c>
      <c r="J436" s="13">
        <f>G436+H436+I436</f>
        <v>231.55359999999999</v>
      </c>
      <c r="K436" s="13">
        <f>J436*1.1</f>
        <v>254.70896000000002</v>
      </c>
      <c r="L436" s="8"/>
      <c r="M436" s="5" t="s">
        <v>1401</v>
      </c>
      <c r="N436" s="8" t="s">
        <v>1402</v>
      </c>
      <c r="O436" s="9" t="s">
        <v>1250</v>
      </c>
      <c r="P436" s="11">
        <v>46239</v>
      </c>
    </row>
    <row r="437" spans="1:16" ht="66" customHeight="1" x14ac:dyDescent="0.2">
      <c r="A437" s="4" t="s">
        <v>727</v>
      </c>
      <c r="B437" s="5" t="s">
        <v>869</v>
      </c>
      <c r="C437" s="5" t="s">
        <v>673</v>
      </c>
      <c r="D437" s="5" t="s">
        <v>317</v>
      </c>
      <c r="E437" s="5" t="s">
        <v>415</v>
      </c>
      <c r="F437" s="6">
        <v>30</v>
      </c>
      <c r="G437" s="7">
        <v>57.92</v>
      </c>
      <c r="H437" s="12">
        <f>G437*0.17</f>
        <v>9.8464000000000009</v>
      </c>
      <c r="I437" s="13">
        <f>G437*0.3</f>
        <v>17.376000000000001</v>
      </c>
      <c r="J437" s="13">
        <f>G437+H437+I437</f>
        <v>85.142400000000009</v>
      </c>
      <c r="K437" s="13">
        <f>J437*1.1</f>
        <v>93.656640000000024</v>
      </c>
      <c r="L437" s="8"/>
      <c r="M437" s="5" t="s">
        <v>1112</v>
      </c>
      <c r="N437" s="8" t="s">
        <v>1282</v>
      </c>
      <c r="O437" s="9" t="s">
        <v>1285</v>
      </c>
      <c r="P437" s="11">
        <v>46237</v>
      </c>
    </row>
    <row r="438" spans="1:16" ht="66" customHeight="1" x14ac:dyDescent="0.2">
      <c r="A438" s="4" t="s">
        <v>727</v>
      </c>
      <c r="B438" s="5" t="s">
        <v>869</v>
      </c>
      <c r="C438" s="5" t="s">
        <v>673</v>
      </c>
      <c r="D438" s="5" t="s">
        <v>317</v>
      </c>
      <c r="E438" s="5" t="s">
        <v>415</v>
      </c>
      <c r="F438" s="6">
        <v>30</v>
      </c>
      <c r="G438" s="7">
        <v>57.92</v>
      </c>
      <c r="H438" s="12">
        <f>G438*0.17</f>
        <v>9.8464000000000009</v>
      </c>
      <c r="I438" s="13">
        <f>G438*0.3</f>
        <v>17.376000000000001</v>
      </c>
      <c r="J438" s="13">
        <f>G438+H438+I438</f>
        <v>85.142400000000009</v>
      </c>
      <c r="K438" s="13">
        <f>J438*1.1</f>
        <v>93.656640000000024</v>
      </c>
      <c r="L438" s="8"/>
      <c r="M438" s="5" t="s">
        <v>1112</v>
      </c>
      <c r="N438" s="8" t="s">
        <v>1282</v>
      </c>
      <c r="O438" s="9" t="s">
        <v>1286</v>
      </c>
      <c r="P438" s="11">
        <v>46237</v>
      </c>
    </row>
    <row r="439" spans="1:16" ht="66" customHeight="1" x14ac:dyDescent="0.2">
      <c r="A439" s="4" t="s">
        <v>727</v>
      </c>
      <c r="B439" s="5" t="s">
        <v>869</v>
      </c>
      <c r="C439" s="5" t="s">
        <v>672</v>
      </c>
      <c r="D439" s="5" t="s">
        <v>317</v>
      </c>
      <c r="E439" s="5" t="s">
        <v>415</v>
      </c>
      <c r="F439" s="6">
        <v>60</v>
      </c>
      <c r="G439" s="7">
        <v>113.47</v>
      </c>
      <c r="H439" s="12">
        <f>G439*0.14</f>
        <v>15.885800000000001</v>
      </c>
      <c r="I439" s="13">
        <f>G439*0.22</f>
        <v>24.9634</v>
      </c>
      <c r="J439" s="13">
        <f>G439+H439+I439</f>
        <v>154.3192</v>
      </c>
      <c r="K439" s="13">
        <f>J439*1.1</f>
        <v>169.75112000000001</v>
      </c>
      <c r="L439" s="8"/>
      <c r="M439" s="5" t="s">
        <v>1137</v>
      </c>
      <c r="N439" s="8" t="s">
        <v>1364</v>
      </c>
      <c r="O439" s="9" t="s">
        <v>237</v>
      </c>
      <c r="P439" s="11">
        <v>46238</v>
      </c>
    </row>
    <row r="440" spans="1:16" ht="66" customHeight="1" x14ac:dyDescent="0.2">
      <c r="A440" s="4" t="s">
        <v>727</v>
      </c>
      <c r="B440" s="5" t="s">
        <v>869</v>
      </c>
      <c r="C440" s="5" t="s">
        <v>672</v>
      </c>
      <c r="D440" s="5" t="s">
        <v>317</v>
      </c>
      <c r="E440" s="5" t="s">
        <v>415</v>
      </c>
      <c r="F440" s="6">
        <v>60</v>
      </c>
      <c r="G440" s="7">
        <v>113.47</v>
      </c>
      <c r="H440" s="12">
        <f>G440*0.14</f>
        <v>15.885800000000001</v>
      </c>
      <c r="I440" s="13">
        <f>G440*0.22</f>
        <v>24.9634</v>
      </c>
      <c r="J440" s="13">
        <f>G440+H440+I440</f>
        <v>154.3192</v>
      </c>
      <c r="K440" s="13">
        <f>J440*1.1</f>
        <v>169.75112000000001</v>
      </c>
      <c r="L440" s="8"/>
      <c r="M440" s="5" t="s">
        <v>1103</v>
      </c>
      <c r="N440" s="8" t="s">
        <v>1366</v>
      </c>
      <c r="O440" s="9" t="s">
        <v>1367</v>
      </c>
      <c r="P440" s="11">
        <v>46238</v>
      </c>
    </row>
    <row r="441" spans="1:16" ht="66" customHeight="1" x14ac:dyDescent="0.2">
      <c r="A441" s="4" t="s">
        <v>727</v>
      </c>
      <c r="B441" s="5" t="s">
        <v>869</v>
      </c>
      <c r="C441" s="5" t="s">
        <v>671</v>
      </c>
      <c r="D441" s="5" t="s">
        <v>317</v>
      </c>
      <c r="E441" s="5" t="s">
        <v>415</v>
      </c>
      <c r="F441" s="6">
        <v>90</v>
      </c>
      <c r="G441" s="7">
        <v>170.26</v>
      </c>
      <c r="H441" s="12">
        <f>G441*0.14</f>
        <v>23.836400000000001</v>
      </c>
      <c r="I441" s="13">
        <f>G441*0.22</f>
        <v>37.4572</v>
      </c>
      <c r="J441" s="13">
        <f>G441+H441+I441</f>
        <v>231.55359999999999</v>
      </c>
      <c r="K441" s="13">
        <f>J441*1.1</f>
        <v>254.70896000000002</v>
      </c>
      <c r="L441" s="8"/>
      <c r="M441" s="5" t="s">
        <v>1404</v>
      </c>
      <c r="N441" s="8" t="s">
        <v>1405</v>
      </c>
      <c r="O441" s="9" t="s">
        <v>1407</v>
      </c>
      <c r="P441" s="11">
        <v>46238</v>
      </c>
    </row>
    <row r="442" spans="1:16" ht="66" customHeight="1" x14ac:dyDescent="0.2">
      <c r="A442" s="4" t="s">
        <v>727</v>
      </c>
      <c r="B442" s="5" t="s">
        <v>869</v>
      </c>
      <c r="C442" s="5" t="s">
        <v>671</v>
      </c>
      <c r="D442" s="5" t="s">
        <v>317</v>
      </c>
      <c r="E442" s="5" t="s">
        <v>415</v>
      </c>
      <c r="F442" s="6">
        <v>90</v>
      </c>
      <c r="G442" s="7">
        <v>170.26</v>
      </c>
      <c r="H442" s="12">
        <f>G442*0.14</f>
        <v>23.836400000000001</v>
      </c>
      <c r="I442" s="13">
        <f>G442*0.22</f>
        <v>37.4572</v>
      </c>
      <c r="J442" s="13">
        <f>G442+H442+I442</f>
        <v>231.55359999999999</v>
      </c>
      <c r="K442" s="13">
        <f>J442*1.1</f>
        <v>254.70896000000002</v>
      </c>
      <c r="L442" s="8"/>
      <c r="M442" s="5" t="s">
        <v>1408</v>
      </c>
      <c r="N442" s="8" t="s">
        <v>1405</v>
      </c>
      <c r="O442" s="9" t="s">
        <v>1409</v>
      </c>
      <c r="P442" s="11">
        <v>46238</v>
      </c>
    </row>
    <row r="443" spans="1:16" ht="66" customHeight="1" x14ac:dyDescent="0.2">
      <c r="A443" s="4" t="s">
        <v>727</v>
      </c>
      <c r="B443" s="5" t="s">
        <v>869</v>
      </c>
      <c r="C443" s="5" t="s">
        <v>197</v>
      </c>
      <c r="D443" s="5" t="s">
        <v>317</v>
      </c>
      <c r="E443" s="5" t="s">
        <v>415</v>
      </c>
      <c r="F443" s="6">
        <v>60</v>
      </c>
      <c r="G443" s="7">
        <v>220.98</v>
      </c>
      <c r="H443" s="12">
        <f>G443*0.14</f>
        <v>30.937200000000001</v>
      </c>
      <c r="I443" s="13">
        <f>G443*0.22</f>
        <v>48.615600000000001</v>
      </c>
      <c r="J443" s="13">
        <f>G443+H443+I443</f>
        <v>300.53279999999995</v>
      </c>
      <c r="K443" s="13">
        <f>J443*1.1</f>
        <v>330.58607999999998</v>
      </c>
      <c r="L443" s="8"/>
      <c r="M443" s="5" t="s">
        <v>776</v>
      </c>
      <c r="N443" s="8" t="s">
        <v>1424</v>
      </c>
      <c r="O443" s="9" t="s">
        <v>780</v>
      </c>
      <c r="P443" s="11">
        <v>46240</v>
      </c>
    </row>
    <row r="444" spans="1:16" ht="66" customHeight="1" x14ac:dyDescent="0.2">
      <c r="A444" s="4" t="s">
        <v>727</v>
      </c>
      <c r="B444" s="5" t="s">
        <v>869</v>
      </c>
      <c r="C444" s="5" t="s">
        <v>197</v>
      </c>
      <c r="D444" s="5" t="s">
        <v>317</v>
      </c>
      <c r="E444" s="5" t="s">
        <v>415</v>
      </c>
      <c r="F444" s="6">
        <v>60</v>
      </c>
      <c r="G444" s="7">
        <v>220.98</v>
      </c>
      <c r="H444" s="12">
        <f>G444*0.14</f>
        <v>30.937200000000001</v>
      </c>
      <c r="I444" s="13">
        <f>G444*0.22</f>
        <v>48.615600000000001</v>
      </c>
      <c r="J444" s="13">
        <f>G444+H444+I444</f>
        <v>300.53279999999995</v>
      </c>
      <c r="K444" s="13">
        <f>J444*1.1</f>
        <v>330.58607999999998</v>
      </c>
      <c r="L444" s="8"/>
      <c r="M444" s="5" t="s">
        <v>776</v>
      </c>
      <c r="N444" s="8" t="s">
        <v>1424</v>
      </c>
      <c r="O444" s="9" t="s">
        <v>778</v>
      </c>
      <c r="P444" s="11">
        <v>46240</v>
      </c>
    </row>
    <row r="445" spans="1:16" ht="66" customHeight="1" x14ac:dyDescent="0.2">
      <c r="A445" s="4" t="s">
        <v>727</v>
      </c>
      <c r="B445" s="5" t="s">
        <v>869</v>
      </c>
      <c r="C445" s="5" t="s">
        <v>456</v>
      </c>
      <c r="D445" s="5" t="s">
        <v>317</v>
      </c>
      <c r="E445" s="5" t="s">
        <v>415</v>
      </c>
      <c r="F445" s="6">
        <v>90</v>
      </c>
      <c r="G445" s="7">
        <v>331.47</v>
      </c>
      <c r="H445" s="12">
        <f>G445*0.14</f>
        <v>46.405800000000006</v>
      </c>
      <c r="I445" s="13">
        <f>G445*0.22</f>
        <v>72.923400000000001</v>
      </c>
      <c r="J445" s="13">
        <f>G445+H445+I445</f>
        <v>450.79920000000004</v>
      </c>
      <c r="K445" s="13">
        <f>J445*1.1</f>
        <v>495.87912000000011</v>
      </c>
      <c r="L445" s="8"/>
      <c r="M445" s="5" t="s">
        <v>870</v>
      </c>
      <c r="N445" s="8" t="s">
        <v>1433</v>
      </c>
      <c r="O445" s="9" t="s">
        <v>1023</v>
      </c>
      <c r="P445" s="11">
        <v>46240</v>
      </c>
    </row>
    <row r="446" spans="1:16" ht="66" customHeight="1" x14ac:dyDescent="0.2">
      <c r="A446" s="4" t="s">
        <v>727</v>
      </c>
      <c r="B446" s="5" t="s">
        <v>869</v>
      </c>
      <c r="C446" s="5" t="s">
        <v>456</v>
      </c>
      <c r="D446" s="5" t="s">
        <v>317</v>
      </c>
      <c r="E446" s="5" t="s">
        <v>415</v>
      </c>
      <c r="F446" s="6">
        <v>90</v>
      </c>
      <c r="G446" s="7">
        <v>331.47</v>
      </c>
      <c r="H446" s="12">
        <f>G446*0.14</f>
        <v>46.405800000000006</v>
      </c>
      <c r="I446" s="13">
        <f>G446*0.22</f>
        <v>72.923400000000001</v>
      </c>
      <c r="J446" s="13">
        <f>G446+H446+I446</f>
        <v>450.79920000000004</v>
      </c>
      <c r="K446" s="13">
        <f>J446*1.1</f>
        <v>495.87912000000011</v>
      </c>
      <c r="L446" s="8"/>
      <c r="M446" s="5" t="s">
        <v>870</v>
      </c>
      <c r="N446" s="8" t="s">
        <v>1433</v>
      </c>
      <c r="O446" s="9" t="s">
        <v>1024</v>
      </c>
      <c r="P446" s="11">
        <v>46240</v>
      </c>
    </row>
    <row r="447" spans="1:16" ht="66" customHeight="1" x14ac:dyDescent="0.2">
      <c r="A447" s="4" t="s">
        <v>727</v>
      </c>
      <c r="B447" s="5" t="s">
        <v>869</v>
      </c>
      <c r="C447" s="5" t="s">
        <v>675</v>
      </c>
      <c r="D447" s="5" t="s">
        <v>317</v>
      </c>
      <c r="E447" s="5" t="s">
        <v>415</v>
      </c>
      <c r="F447" s="6">
        <v>60</v>
      </c>
      <c r="G447" s="7">
        <v>220.98</v>
      </c>
      <c r="H447" s="12">
        <f>G447*0.14</f>
        <v>30.937200000000001</v>
      </c>
      <c r="I447" s="13">
        <f>G447*0.22</f>
        <v>48.615600000000001</v>
      </c>
      <c r="J447" s="13">
        <f>G447+H447+I447</f>
        <v>300.53279999999995</v>
      </c>
      <c r="K447" s="13">
        <f>J447*1.1</f>
        <v>330.58607999999998</v>
      </c>
      <c r="L447" s="8"/>
      <c r="M447" s="5" t="s">
        <v>776</v>
      </c>
      <c r="N447" s="8" t="s">
        <v>1424</v>
      </c>
      <c r="O447" s="9" t="s">
        <v>784</v>
      </c>
      <c r="P447" s="11">
        <v>46240</v>
      </c>
    </row>
    <row r="448" spans="1:16" ht="66" customHeight="1" x14ac:dyDescent="0.2">
      <c r="A448" s="4" t="s">
        <v>727</v>
      </c>
      <c r="B448" s="5" t="s">
        <v>869</v>
      </c>
      <c r="C448" s="5" t="s">
        <v>675</v>
      </c>
      <c r="D448" s="5" t="s">
        <v>317</v>
      </c>
      <c r="E448" s="5" t="s">
        <v>415</v>
      </c>
      <c r="F448" s="6">
        <v>60</v>
      </c>
      <c r="G448" s="7">
        <v>220.98</v>
      </c>
      <c r="H448" s="12">
        <f>G448*0.14</f>
        <v>30.937200000000001</v>
      </c>
      <c r="I448" s="13">
        <f>G448*0.22</f>
        <v>48.615600000000001</v>
      </c>
      <c r="J448" s="13">
        <f>G448+H448+I448</f>
        <v>300.53279999999995</v>
      </c>
      <c r="K448" s="13">
        <f>J448*1.1</f>
        <v>330.58607999999998</v>
      </c>
      <c r="L448" s="8"/>
      <c r="M448" s="5" t="s">
        <v>776</v>
      </c>
      <c r="N448" s="8" t="s">
        <v>1424</v>
      </c>
      <c r="O448" s="9" t="s">
        <v>794</v>
      </c>
      <c r="P448" s="11">
        <v>46240</v>
      </c>
    </row>
    <row r="449" spans="1:16" ht="66" customHeight="1" x14ac:dyDescent="0.2">
      <c r="A449" s="4" t="s">
        <v>727</v>
      </c>
      <c r="B449" s="5" t="s">
        <v>869</v>
      </c>
      <c r="C449" s="5" t="s">
        <v>674</v>
      </c>
      <c r="D449" s="5" t="s">
        <v>317</v>
      </c>
      <c r="E449" s="5" t="s">
        <v>415</v>
      </c>
      <c r="F449" s="6">
        <v>90</v>
      </c>
      <c r="G449" s="7">
        <v>331.47</v>
      </c>
      <c r="H449" s="12">
        <f>G449*0.14</f>
        <v>46.405800000000006</v>
      </c>
      <c r="I449" s="13">
        <f>G449*0.22</f>
        <v>72.923400000000001</v>
      </c>
      <c r="J449" s="13">
        <f>G449+H449+I449</f>
        <v>450.79920000000004</v>
      </c>
      <c r="K449" s="13">
        <f>J449*1.1</f>
        <v>495.87912000000011</v>
      </c>
      <c r="L449" s="8"/>
      <c r="M449" s="5" t="s">
        <v>870</v>
      </c>
      <c r="N449" s="8" t="s">
        <v>1433</v>
      </c>
      <c r="O449" s="9" t="s">
        <v>1025</v>
      </c>
      <c r="P449" s="11">
        <v>46240</v>
      </c>
    </row>
    <row r="450" spans="1:16" ht="66" customHeight="1" x14ac:dyDescent="0.2">
      <c r="A450" s="4" t="s">
        <v>727</v>
      </c>
      <c r="B450" s="5" t="s">
        <v>869</v>
      </c>
      <c r="C450" s="5" t="s">
        <v>674</v>
      </c>
      <c r="D450" s="5" t="s">
        <v>317</v>
      </c>
      <c r="E450" s="5" t="s">
        <v>415</v>
      </c>
      <c r="F450" s="6">
        <v>90</v>
      </c>
      <c r="G450" s="7">
        <v>331.47</v>
      </c>
      <c r="H450" s="12">
        <f>G450*0.14</f>
        <v>46.405800000000006</v>
      </c>
      <c r="I450" s="13">
        <f>G450*0.22</f>
        <v>72.923400000000001</v>
      </c>
      <c r="J450" s="13">
        <f>G450+H450+I450</f>
        <v>450.79920000000004</v>
      </c>
      <c r="K450" s="13">
        <f>J450*1.1</f>
        <v>495.87912000000011</v>
      </c>
      <c r="L450" s="8"/>
      <c r="M450" s="5" t="s">
        <v>870</v>
      </c>
      <c r="N450" s="8" t="s">
        <v>1433</v>
      </c>
      <c r="O450" s="9" t="s">
        <v>1026</v>
      </c>
      <c r="P450" s="11">
        <v>46240</v>
      </c>
    </row>
    <row r="451" spans="1:16" ht="66" customHeight="1" x14ac:dyDescent="0.2">
      <c r="A451" s="4" t="s">
        <v>44</v>
      </c>
      <c r="B451" s="5" t="s">
        <v>853</v>
      </c>
      <c r="C451" s="5" t="s">
        <v>1114</v>
      </c>
      <c r="D451" s="5" t="s">
        <v>651</v>
      </c>
      <c r="E451" s="5" t="s">
        <v>940</v>
      </c>
      <c r="F451" s="6">
        <v>1</v>
      </c>
      <c r="G451" s="7">
        <v>12.69</v>
      </c>
      <c r="H451" s="12">
        <f>G451*0.17</f>
        <v>2.1573000000000002</v>
      </c>
      <c r="I451" s="13">
        <f>G451*0.3</f>
        <v>3.8069999999999995</v>
      </c>
      <c r="J451" s="13">
        <f>G451+H451+I451</f>
        <v>18.654299999999999</v>
      </c>
      <c r="K451" s="13">
        <f>J451*1.1</f>
        <v>20.519729999999999</v>
      </c>
      <c r="L451" s="8"/>
      <c r="M451" s="5" t="s">
        <v>766</v>
      </c>
      <c r="N451" s="8" t="s">
        <v>1266</v>
      </c>
      <c r="O451" s="9" t="s">
        <v>770</v>
      </c>
      <c r="P451" s="11">
        <v>46256</v>
      </c>
    </row>
    <row r="452" spans="1:16" ht="66" customHeight="1" x14ac:dyDescent="0.2">
      <c r="A452" s="4" t="s">
        <v>44</v>
      </c>
      <c r="B452" s="5" t="s">
        <v>853</v>
      </c>
      <c r="C452" s="5" t="s">
        <v>1114</v>
      </c>
      <c r="D452" s="5" t="s">
        <v>651</v>
      </c>
      <c r="E452" s="5" t="s">
        <v>940</v>
      </c>
      <c r="F452" s="6">
        <v>1</v>
      </c>
      <c r="G452" s="7">
        <v>12.69</v>
      </c>
      <c r="H452" s="12">
        <f>G452*0.17</f>
        <v>2.1573000000000002</v>
      </c>
      <c r="I452" s="13">
        <f>G452*0.3</f>
        <v>3.8069999999999995</v>
      </c>
      <c r="J452" s="13">
        <f>G452+H452+I452</f>
        <v>18.654299999999999</v>
      </c>
      <c r="K452" s="13">
        <f>J452*1.1</f>
        <v>20.519729999999999</v>
      </c>
      <c r="L452" s="8"/>
      <c r="M452" s="5" t="s">
        <v>766</v>
      </c>
      <c r="N452" s="8" t="s">
        <v>1266</v>
      </c>
      <c r="O452" s="9" t="s">
        <v>772</v>
      </c>
      <c r="P452" s="11">
        <v>46256</v>
      </c>
    </row>
    <row r="453" spans="1:16" ht="66" customHeight="1" x14ac:dyDescent="0.2">
      <c r="A453" s="4" t="s">
        <v>44</v>
      </c>
      <c r="B453" s="5" t="s">
        <v>853</v>
      </c>
      <c r="C453" s="5" t="s">
        <v>1114</v>
      </c>
      <c r="D453" s="5" t="s">
        <v>651</v>
      </c>
      <c r="E453" s="5" t="s">
        <v>940</v>
      </c>
      <c r="F453" s="6">
        <v>1</v>
      </c>
      <c r="G453" s="7">
        <v>12.69</v>
      </c>
      <c r="H453" s="12">
        <f>G453*0.17</f>
        <v>2.1573000000000002</v>
      </c>
      <c r="I453" s="13">
        <f>G453*0.3</f>
        <v>3.8069999999999995</v>
      </c>
      <c r="J453" s="13">
        <f>G453+H453+I453</f>
        <v>18.654299999999999</v>
      </c>
      <c r="K453" s="13">
        <f>J453*1.1</f>
        <v>20.519729999999999</v>
      </c>
      <c r="L453" s="8"/>
      <c r="M453" s="5" t="s">
        <v>766</v>
      </c>
      <c r="N453" s="8" t="s">
        <v>1266</v>
      </c>
      <c r="O453" s="9" t="s">
        <v>774</v>
      </c>
      <c r="P453" s="11">
        <v>46256</v>
      </c>
    </row>
    <row r="454" spans="1:16" ht="66" customHeight="1" x14ac:dyDescent="0.2">
      <c r="A454" s="4" t="s">
        <v>76</v>
      </c>
      <c r="B454" s="5" t="s">
        <v>234</v>
      </c>
      <c r="C454" s="5" t="s">
        <v>1596</v>
      </c>
      <c r="D454" s="5" t="s">
        <v>724</v>
      </c>
      <c r="E454" s="5" t="s">
        <v>235</v>
      </c>
      <c r="F454" s="6">
        <v>1</v>
      </c>
      <c r="G454" s="7">
        <v>2172.85</v>
      </c>
      <c r="H454" s="12">
        <f>G454*0.1</f>
        <v>217.285</v>
      </c>
      <c r="I454" s="13">
        <f>G454*0.15</f>
        <v>325.92749999999995</v>
      </c>
      <c r="J454" s="13">
        <f>G454+H454+I454</f>
        <v>2716.0624999999995</v>
      </c>
      <c r="K454" s="13">
        <f>J454*1.1</f>
        <v>2987.6687499999998</v>
      </c>
      <c r="L454" s="8"/>
      <c r="M454" s="5" t="s">
        <v>1597</v>
      </c>
      <c r="N454" s="8" t="s">
        <v>1598</v>
      </c>
      <c r="O454" s="9" t="s">
        <v>268</v>
      </c>
      <c r="P454" s="11">
        <v>46244</v>
      </c>
    </row>
    <row r="455" spans="1:16" ht="66" customHeight="1" x14ac:dyDescent="0.2">
      <c r="A455" s="4" t="s">
        <v>76</v>
      </c>
      <c r="B455" s="5" t="s">
        <v>234</v>
      </c>
      <c r="C455" s="5" t="s">
        <v>1596</v>
      </c>
      <c r="D455" s="5" t="s">
        <v>509</v>
      </c>
      <c r="E455" s="5" t="s">
        <v>235</v>
      </c>
      <c r="F455" s="6">
        <v>1</v>
      </c>
      <c r="G455" s="7">
        <v>2172.85</v>
      </c>
      <c r="H455" s="12">
        <f>G455*0.1</f>
        <v>217.285</v>
      </c>
      <c r="I455" s="13">
        <f>G455*0.15</f>
        <v>325.92749999999995</v>
      </c>
      <c r="J455" s="13">
        <f>G455+H455+I455</f>
        <v>2716.0624999999995</v>
      </c>
      <c r="K455" s="13">
        <f>J455*1.1</f>
        <v>2987.6687499999998</v>
      </c>
      <c r="L455" s="8"/>
      <c r="M455" s="5" t="s">
        <v>1597</v>
      </c>
      <c r="N455" s="8" t="s">
        <v>1598</v>
      </c>
      <c r="O455" s="9" t="s">
        <v>998</v>
      </c>
      <c r="P455" s="11">
        <v>46244</v>
      </c>
    </row>
    <row r="456" spans="1:16" ht="66" customHeight="1" x14ac:dyDescent="0.2">
      <c r="A456" s="4" t="s">
        <v>76</v>
      </c>
      <c r="B456" s="5" t="s">
        <v>234</v>
      </c>
      <c r="C456" s="5" t="s">
        <v>1599</v>
      </c>
      <c r="D456" s="5" t="s">
        <v>724</v>
      </c>
      <c r="E456" s="5" t="s">
        <v>235</v>
      </c>
      <c r="F456" s="6">
        <v>1</v>
      </c>
      <c r="G456" s="7">
        <v>2172.85</v>
      </c>
      <c r="H456" s="12">
        <f>G456*0.1</f>
        <v>217.285</v>
      </c>
      <c r="I456" s="13">
        <f>G456*0.15</f>
        <v>325.92749999999995</v>
      </c>
      <c r="J456" s="13">
        <f>G456+H456+I456</f>
        <v>2716.0624999999995</v>
      </c>
      <c r="K456" s="13">
        <f>J456*1.1</f>
        <v>2987.6687499999998</v>
      </c>
      <c r="L456" s="8"/>
      <c r="M456" s="5" t="s">
        <v>1597</v>
      </c>
      <c r="N456" s="8" t="s">
        <v>1598</v>
      </c>
      <c r="O456" s="9" t="s">
        <v>267</v>
      </c>
      <c r="P456" s="11">
        <v>46244</v>
      </c>
    </row>
    <row r="457" spans="1:16" ht="66" customHeight="1" x14ac:dyDescent="0.2">
      <c r="A457" s="4" t="s">
        <v>76</v>
      </c>
      <c r="B457" s="5" t="s">
        <v>234</v>
      </c>
      <c r="C457" s="5" t="s">
        <v>1599</v>
      </c>
      <c r="D457" s="5" t="s">
        <v>509</v>
      </c>
      <c r="E457" s="5" t="s">
        <v>235</v>
      </c>
      <c r="F457" s="6">
        <v>1</v>
      </c>
      <c r="G457" s="7">
        <v>2172.85</v>
      </c>
      <c r="H457" s="12">
        <f>G457*0.1</f>
        <v>217.285</v>
      </c>
      <c r="I457" s="13">
        <f>G457*0.15</f>
        <v>325.92749999999995</v>
      </c>
      <c r="J457" s="13">
        <f>G457+H457+I457</f>
        <v>2716.0624999999995</v>
      </c>
      <c r="K457" s="13">
        <f>J457*1.1</f>
        <v>2987.6687499999998</v>
      </c>
      <c r="L457" s="8"/>
      <c r="M457" s="5" t="s">
        <v>1597</v>
      </c>
      <c r="N457" s="8" t="s">
        <v>1598</v>
      </c>
      <c r="O457" s="9" t="s">
        <v>262</v>
      </c>
      <c r="P457" s="11">
        <v>46244</v>
      </c>
    </row>
    <row r="458" spans="1:16" ht="66" customHeight="1" x14ac:dyDescent="0.2">
      <c r="A458" s="4" t="s">
        <v>76</v>
      </c>
      <c r="B458" s="5" t="s">
        <v>234</v>
      </c>
      <c r="C458" s="5" t="s">
        <v>1600</v>
      </c>
      <c r="D458" s="5" t="s">
        <v>724</v>
      </c>
      <c r="E458" s="5" t="s">
        <v>235</v>
      </c>
      <c r="F458" s="6">
        <v>30</v>
      </c>
      <c r="G458" s="7">
        <v>65185.47</v>
      </c>
      <c r="H458" s="12">
        <f>G458*0.1</f>
        <v>6518.5470000000005</v>
      </c>
      <c r="I458" s="13">
        <f>G458*0.15</f>
        <v>9777.8204999999998</v>
      </c>
      <c r="J458" s="13">
        <f>G458+H458+I458</f>
        <v>81481.837500000009</v>
      </c>
      <c r="K458" s="13">
        <f>J458*1.1</f>
        <v>89630.02125000002</v>
      </c>
      <c r="L458" s="8"/>
      <c r="M458" s="5" t="s">
        <v>1186</v>
      </c>
      <c r="N458" s="8" t="s">
        <v>1668</v>
      </c>
      <c r="O458" s="9" t="s">
        <v>1187</v>
      </c>
      <c r="P458" s="11">
        <v>46246</v>
      </c>
    </row>
    <row r="459" spans="1:16" ht="66" customHeight="1" x14ac:dyDescent="0.2">
      <c r="A459" s="4" t="s">
        <v>76</v>
      </c>
      <c r="B459" s="5" t="s">
        <v>234</v>
      </c>
      <c r="C459" s="5" t="s">
        <v>1602</v>
      </c>
      <c r="D459" s="5" t="s">
        <v>509</v>
      </c>
      <c r="E459" s="5" t="s">
        <v>235</v>
      </c>
      <c r="F459" s="6">
        <v>30</v>
      </c>
      <c r="G459" s="7">
        <v>65185.47</v>
      </c>
      <c r="H459" s="12">
        <f>G459*0.1</f>
        <v>6518.5470000000005</v>
      </c>
      <c r="I459" s="13">
        <f>G459*0.15</f>
        <v>9777.8204999999998</v>
      </c>
      <c r="J459" s="13">
        <f>G459+H459+I459</f>
        <v>81481.837500000009</v>
      </c>
      <c r="K459" s="13">
        <f>J459*1.1</f>
        <v>89630.02125000002</v>
      </c>
      <c r="L459" s="8"/>
      <c r="M459" s="5" t="s">
        <v>1037</v>
      </c>
      <c r="N459" s="8" t="s">
        <v>1669</v>
      </c>
      <c r="O459" s="9" t="s">
        <v>1038</v>
      </c>
      <c r="P459" s="11">
        <v>46246</v>
      </c>
    </row>
    <row r="460" spans="1:16" ht="66" customHeight="1" x14ac:dyDescent="0.2">
      <c r="A460" s="4" t="s">
        <v>76</v>
      </c>
      <c r="B460" s="5" t="s">
        <v>234</v>
      </c>
      <c r="C460" s="5" t="s">
        <v>983</v>
      </c>
      <c r="D460" s="5" t="s">
        <v>724</v>
      </c>
      <c r="E460" s="5" t="s">
        <v>235</v>
      </c>
      <c r="F460" s="6">
        <v>1</v>
      </c>
      <c r="G460" s="7">
        <v>6006.24</v>
      </c>
      <c r="H460" s="12">
        <f>G460*0.1</f>
        <v>600.62400000000002</v>
      </c>
      <c r="I460" s="13">
        <f>G460*0.15</f>
        <v>900.93599999999992</v>
      </c>
      <c r="J460" s="13">
        <f>G460+H460+I460</f>
        <v>7507.7999999999993</v>
      </c>
      <c r="K460" s="13">
        <f>J460*1.1</f>
        <v>8258.58</v>
      </c>
      <c r="L460" s="8"/>
      <c r="M460" s="5" t="s">
        <v>1091</v>
      </c>
      <c r="N460" s="8" t="s">
        <v>1628</v>
      </c>
      <c r="O460" s="9" t="s">
        <v>1629</v>
      </c>
      <c r="P460" s="11">
        <v>46245</v>
      </c>
    </row>
    <row r="461" spans="1:16" ht="66" customHeight="1" x14ac:dyDescent="0.2">
      <c r="A461" s="4" t="s">
        <v>76</v>
      </c>
      <c r="B461" s="5" t="s">
        <v>234</v>
      </c>
      <c r="C461" s="5" t="s">
        <v>983</v>
      </c>
      <c r="D461" s="5" t="s">
        <v>509</v>
      </c>
      <c r="E461" s="5" t="s">
        <v>235</v>
      </c>
      <c r="F461" s="6">
        <v>1</v>
      </c>
      <c r="G461" s="7">
        <v>6006.24</v>
      </c>
      <c r="H461" s="12">
        <f>G461*0.1</f>
        <v>600.62400000000002</v>
      </c>
      <c r="I461" s="13">
        <f>G461*0.15</f>
        <v>900.93599999999992</v>
      </c>
      <c r="J461" s="13">
        <f>G461+H461+I461</f>
        <v>7507.7999999999993</v>
      </c>
      <c r="K461" s="13">
        <f>J461*1.1</f>
        <v>8258.58</v>
      </c>
      <c r="L461" s="8"/>
      <c r="M461" s="5" t="s">
        <v>1091</v>
      </c>
      <c r="N461" s="8" t="s">
        <v>1628</v>
      </c>
      <c r="O461" s="9" t="s">
        <v>1631</v>
      </c>
      <c r="P461" s="11">
        <v>46245</v>
      </c>
    </row>
    <row r="462" spans="1:16" ht="66" customHeight="1" x14ac:dyDescent="0.2">
      <c r="A462" s="4" t="s">
        <v>76</v>
      </c>
      <c r="B462" s="5" t="s">
        <v>234</v>
      </c>
      <c r="C462" s="5" t="s">
        <v>1604</v>
      </c>
      <c r="D462" s="5" t="s">
        <v>724</v>
      </c>
      <c r="E462" s="5" t="s">
        <v>235</v>
      </c>
      <c r="F462" s="6">
        <v>1</v>
      </c>
      <c r="G462" s="7">
        <v>6006.24</v>
      </c>
      <c r="H462" s="12">
        <f>G462*0.1</f>
        <v>600.62400000000002</v>
      </c>
      <c r="I462" s="13">
        <f>G462*0.15</f>
        <v>900.93599999999992</v>
      </c>
      <c r="J462" s="13">
        <f>G462+H462+I462</f>
        <v>7507.7999999999993</v>
      </c>
      <c r="K462" s="13">
        <f>J462*1.1</f>
        <v>8258.58</v>
      </c>
      <c r="L462" s="8"/>
      <c r="M462" s="5" t="s">
        <v>1091</v>
      </c>
      <c r="N462" s="8" t="s">
        <v>1628</v>
      </c>
      <c r="O462" s="9" t="s">
        <v>1630</v>
      </c>
      <c r="P462" s="11">
        <v>46245</v>
      </c>
    </row>
    <row r="463" spans="1:16" ht="66" customHeight="1" x14ac:dyDescent="0.2">
      <c r="A463" s="4" t="s">
        <v>76</v>
      </c>
      <c r="B463" s="5" t="s">
        <v>234</v>
      </c>
      <c r="C463" s="5" t="s">
        <v>1604</v>
      </c>
      <c r="D463" s="5" t="s">
        <v>509</v>
      </c>
      <c r="E463" s="5" t="s">
        <v>235</v>
      </c>
      <c r="F463" s="6">
        <v>1</v>
      </c>
      <c r="G463" s="7">
        <v>6006.24</v>
      </c>
      <c r="H463" s="12">
        <f>G463*0.1</f>
        <v>600.62400000000002</v>
      </c>
      <c r="I463" s="13">
        <f>G463*0.15</f>
        <v>900.93599999999992</v>
      </c>
      <c r="J463" s="13">
        <f>G463+H463+I463</f>
        <v>7507.7999999999993</v>
      </c>
      <c r="K463" s="13">
        <f>J463*1.1</f>
        <v>8258.58</v>
      </c>
      <c r="L463" s="8"/>
      <c r="M463" s="5" t="s">
        <v>1180</v>
      </c>
      <c r="N463" s="8" t="s">
        <v>1632</v>
      </c>
      <c r="O463" s="9" t="s">
        <v>1633</v>
      </c>
      <c r="P463" s="11">
        <v>46245</v>
      </c>
    </row>
    <row r="464" spans="1:16" ht="66" customHeight="1" x14ac:dyDescent="0.2">
      <c r="A464" s="4" t="s">
        <v>76</v>
      </c>
      <c r="B464" s="5" t="s">
        <v>234</v>
      </c>
      <c r="C464" s="5" t="s">
        <v>1601</v>
      </c>
      <c r="D464" s="5" t="s">
        <v>724</v>
      </c>
      <c r="E464" s="5" t="s">
        <v>235</v>
      </c>
      <c r="F464" s="6">
        <v>30</v>
      </c>
      <c r="G464" s="7">
        <v>162963.67000000001</v>
      </c>
      <c r="H464" s="12">
        <f>G464*0.1</f>
        <v>16296.367000000002</v>
      </c>
      <c r="I464" s="13">
        <f>G464*0.15</f>
        <v>24444.550500000001</v>
      </c>
      <c r="J464" s="13">
        <f>G464+H464+I464</f>
        <v>203704.58750000002</v>
      </c>
      <c r="K464" s="13">
        <f>J464*1.1</f>
        <v>224075.04625000004</v>
      </c>
      <c r="L464" s="8"/>
      <c r="M464" s="5" t="s">
        <v>184</v>
      </c>
      <c r="N464" s="8" t="s">
        <v>1670</v>
      </c>
      <c r="O464" s="9" t="s">
        <v>326</v>
      </c>
      <c r="P464" s="11">
        <v>46247</v>
      </c>
    </row>
    <row r="465" spans="1:16" ht="66" customHeight="1" x14ac:dyDescent="0.2">
      <c r="A465" s="4" t="s">
        <v>76</v>
      </c>
      <c r="B465" s="5" t="s">
        <v>234</v>
      </c>
      <c r="C465" s="5" t="s">
        <v>1601</v>
      </c>
      <c r="D465" s="5" t="s">
        <v>509</v>
      </c>
      <c r="E465" s="5" t="s">
        <v>235</v>
      </c>
      <c r="F465" s="6">
        <v>30</v>
      </c>
      <c r="G465" s="7">
        <v>162963.67000000001</v>
      </c>
      <c r="H465" s="12">
        <f>G465*0.1</f>
        <v>16296.367000000002</v>
      </c>
      <c r="I465" s="13">
        <f>G465*0.15</f>
        <v>24444.550500000001</v>
      </c>
      <c r="J465" s="13">
        <f>G465+H465+I465</f>
        <v>203704.58750000002</v>
      </c>
      <c r="K465" s="13">
        <f>J465*1.1</f>
        <v>224075.04625000004</v>
      </c>
      <c r="L465" s="8"/>
      <c r="M465" s="5" t="s">
        <v>184</v>
      </c>
      <c r="N465" s="8" t="s">
        <v>1670</v>
      </c>
      <c r="O465" s="9" t="s">
        <v>328</v>
      </c>
      <c r="P465" s="11">
        <v>46247</v>
      </c>
    </row>
    <row r="466" spans="1:16" ht="66" customHeight="1" x14ac:dyDescent="0.2">
      <c r="A466" s="4" t="s">
        <v>242</v>
      </c>
      <c r="B466" s="5" t="s">
        <v>1190</v>
      </c>
      <c r="C466" s="5" t="s">
        <v>905</v>
      </c>
      <c r="D466" s="5" t="s">
        <v>1189</v>
      </c>
      <c r="E466" s="5" t="s">
        <v>697</v>
      </c>
      <c r="F466" s="6">
        <v>112</v>
      </c>
      <c r="G466" s="7">
        <v>71504.36</v>
      </c>
      <c r="H466" s="12">
        <f>G466*0.1</f>
        <v>7150.4360000000006</v>
      </c>
      <c r="I466" s="13">
        <f>G466*0.15</f>
        <v>10725.654</v>
      </c>
      <c r="J466" s="13">
        <f>G466+H466+I466</f>
        <v>89380.45</v>
      </c>
      <c r="K466" s="13">
        <f>J466*1.1</f>
        <v>98318.49500000001</v>
      </c>
      <c r="L466" s="8"/>
      <c r="M466" s="5" t="s">
        <v>1037</v>
      </c>
      <c r="N466" s="8" t="s">
        <v>1669</v>
      </c>
      <c r="O466" s="9" t="s">
        <v>1040</v>
      </c>
      <c r="P466" s="11">
        <v>46246</v>
      </c>
    </row>
    <row r="467" spans="1:16" ht="66" customHeight="1" x14ac:dyDescent="0.2">
      <c r="A467" s="4" t="s">
        <v>430</v>
      </c>
      <c r="B467" s="5" t="s">
        <v>430</v>
      </c>
      <c r="C467" s="5" t="s">
        <v>484</v>
      </c>
      <c r="D467" s="5" t="s">
        <v>299</v>
      </c>
      <c r="E467" s="5" t="s">
        <v>466</v>
      </c>
      <c r="F467" s="6">
        <v>10</v>
      </c>
      <c r="G467" s="7">
        <v>327.33999999999997</v>
      </c>
      <c r="H467" s="12">
        <f>G467*0.14</f>
        <v>45.827600000000004</v>
      </c>
      <c r="I467" s="13">
        <f>G467*0.22</f>
        <v>72.014799999999994</v>
      </c>
      <c r="J467" s="13">
        <f>G467+H467+I467</f>
        <v>445.18239999999997</v>
      </c>
      <c r="K467" s="13">
        <f>J467*1.1</f>
        <v>489.70064000000002</v>
      </c>
      <c r="L467" s="8"/>
      <c r="M467" s="5" t="s">
        <v>870</v>
      </c>
      <c r="N467" s="8" t="s">
        <v>1433</v>
      </c>
      <c r="O467" s="9" t="s">
        <v>1021</v>
      </c>
      <c r="P467" s="11">
        <v>46240</v>
      </c>
    </row>
    <row r="468" spans="1:16" ht="66" customHeight="1" x14ac:dyDescent="0.2">
      <c r="A468" s="4" t="s">
        <v>492</v>
      </c>
      <c r="B468" s="5" t="s">
        <v>1434</v>
      </c>
      <c r="C468" s="5" t="s">
        <v>1435</v>
      </c>
      <c r="D468" s="5" t="s">
        <v>1060</v>
      </c>
      <c r="E468" s="5" t="s">
        <v>493</v>
      </c>
      <c r="F468" s="6">
        <v>1</v>
      </c>
      <c r="G468" s="7">
        <v>38053.74</v>
      </c>
      <c r="H468" s="12">
        <f>G468*0.1</f>
        <v>3805.3739999999998</v>
      </c>
      <c r="I468" s="13">
        <f>G468*0.15</f>
        <v>5708.0609999999997</v>
      </c>
      <c r="J468" s="13">
        <f>G468+H468+I468</f>
        <v>47567.175000000003</v>
      </c>
      <c r="K468" s="13">
        <f>J468*1.1</f>
        <v>52323.892500000009</v>
      </c>
      <c r="L468" s="8"/>
      <c r="M468" s="5" t="s">
        <v>1660</v>
      </c>
      <c r="N468" s="8" t="s">
        <v>1661</v>
      </c>
      <c r="O468" s="9" t="s">
        <v>98</v>
      </c>
      <c r="P468" s="11">
        <v>46246</v>
      </c>
    </row>
    <row r="469" spans="1:16" ht="66" customHeight="1" x14ac:dyDescent="0.2">
      <c r="A469" s="4" t="s">
        <v>45</v>
      </c>
      <c r="B469" s="5" t="s">
        <v>46</v>
      </c>
      <c r="C469" s="5" t="s">
        <v>500</v>
      </c>
      <c r="D469" s="5" t="s">
        <v>274</v>
      </c>
      <c r="E469" s="5" t="s">
        <v>332</v>
      </c>
      <c r="F469" s="6">
        <v>50</v>
      </c>
      <c r="G469" s="7">
        <v>63.42</v>
      </c>
      <c r="H469" s="12">
        <f>G469*0.17</f>
        <v>10.781400000000001</v>
      </c>
      <c r="I469" s="13">
        <f>G469*0.3</f>
        <v>19.026</v>
      </c>
      <c r="J469" s="13">
        <f>G469+H469+I469</f>
        <v>93.227400000000003</v>
      </c>
      <c r="K469" s="13">
        <f>J469*1.1</f>
        <v>102.55014000000001</v>
      </c>
      <c r="L469" s="8"/>
      <c r="M469" s="5" t="s">
        <v>1222</v>
      </c>
      <c r="N469" s="8" t="s">
        <v>1287</v>
      </c>
      <c r="O469" s="9" t="s">
        <v>1223</v>
      </c>
      <c r="P469" s="11">
        <v>46237</v>
      </c>
    </row>
    <row r="470" spans="1:16" ht="66" customHeight="1" x14ac:dyDescent="0.2">
      <c r="A470" s="4" t="s">
        <v>120</v>
      </c>
      <c r="B470" s="5" t="s">
        <v>120</v>
      </c>
      <c r="C470" s="5" t="s">
        <v>1173</v>
      </c>
      <c r="D470" s="5" t="s">
        <v>299</v>
      </c>
      <c r="E470" s="5" t="s">
        <v>422</v>
      </c>
      <c r="F470" s="6">
        <v>168</v>
      </c>
      <c r="G470" s="7">
        <v>5399.76</v>
      </c>
      <c r="H470" s="12">
        <f>G470*0.1</f>
        <v>539.976</v>
      </c>
      <c r="I470" s="13">
        <f>G470*0.15</f>
        <v>809.96400000000006</v>
      </c>
      <c r="J470" s="13">
        <f>G470+H470+I470</f>
        <v>6749.7</v>
      </c>
      <c r="K470" s="13">
        <f>J470*1.1</f>
        <v>7424.67</v>
      </c>
      <c r="L470" s="8"/>
      <c r="M470" s="5" t="s">
        <v>1619</v>
      </c>
      <c r="N470" s="8" t="s">
        <v>1620</v>
      </c>
      <c r="O470" s="9" t="s">
        <v>88</v>
      </c>
      <c r="P470" s="11">
        <v>46245</v>
      </c>
    </row>
    <row r="471" spans="1:16" ht="66" customHeight="1" x14ac:dyDescent="0.2">
      <c r="A471" s="4" t="s">
        <v>120</v>
      </c>
      <c r="B471" s="5" t="s">
        <v>120</v>
      </c>
      <c r="C471" s="5" t="s">
        <v>1171</v>
      </c>
      <c r="D471" s="5" t="s">
        <v>299</v>
      </c>
      <c r="E471" s="5" t="s">
        <v>422</v>
      </c>
      <c r="F471" s="6">
        <v>56</v>
      </c>
      <c r="G471" s="7">
        <v>1793.65</v>
      </c>
      <c r="H471" s="12">
        <f>G471*0.1</f>
        <v>179.36500000000001</v>
      </c>
      <c r="I471" s="13">
        <f>G471*0.15</f>
        <v>269.04750000000001</v>
      </c>
      <c r="J471" s="13">
        <f>G471+H471+I471</f>
        <v>2242.0625</v>
      </c>
      <c r="K471" s="13">
        <f>J471*1.1</f>
        <v>2466.2687500000002</v>
      </c>
      <c r="L471" s="8"/>
      <c r="M471" s="5" t="s">
        <v>1597</v>
      </c>
      <c r="N471" s="8" t="s">
        <v>1598</v>
      </c>
      <c r="O471" s="9" t="s">
        <v>266</v>
      </c>
      <c r="P471" s="11">
        <v>46244</v>
      </c>
    </row>
    <row r="472" spans="1:16" ht="66" customHeight="1" x14ac:dyDescent="0.2">
      <c r="A472" s="4" t="s">
        <v>120</v>
      </c>
      <c r="B472" s="5" t="s">
        <v>120</v>
      </c>
      <c r="C472" s="5" t="s">
        <v>1174</v>
      </c>
      <c r="D472" s="5" t="s">
        <v>299</v>
      </c>
      <c r="E472" s="5" t="s">
        <v>422</v>
      </c>
      <c r="F472" s="6">
        <v>168</v>
      </c>
      <c r="G472" s="7">
        <v>8790.2099999999991</v>
      </c>
      <c r="H472" s="12">
        <f>G472*0.1</f>
        <v>879.02099999999996</v>
      </c>
      <c r="I472" s="13">
        <f>G472*0.15</f>
        <v>1318.5314999999998</v>
      </c>
      <c r="J472" s="13">
        <f>G472+H472+I472</f>
        <v>10987.762499999999</v>
      </c>
      <c r="K472" s="13">
        <f>J472*1.1</f>
        <v>12086.53875</v>
      </c>
      <c r="L472" s="8"/>
      <c r="M472" s="5" t="s">
        <v>809</v>
      </c>
      <c r="N472" s="8" t="s">
        <v>1641</v>
      </c>
      <c r="O472" s="9" t="s">
        <v>1645</v>
      </c>
      <c r="P472" s="11">
        <v>46246</v>
      </c>
    </row>
    <row r="473" spans="1:16" ht="66" customHeight="1" x14ac:dyDescent="0.2">
      <c r="A473" s="4" t="s">
        <v>120</v>
      </c>
      <c r="B473" s="5" t="s">
        <v>120</v>
      </c>
      <c r="C473" s="5" t="s">
        <v>1172</v>
      </c>
      <c r="D473" s="5" t="s">
        <v>299</v>
      </c>
      <c r="E473" s="5" t="s">
        <v>422</v>
      </c>
      <c r="F473" s="6">
        <v>56</v>
      </c>
      <c r="G473" s="7">
        <v>2963.21</v>
      </c>
      <c r="H473" s="12">
        <f>G473*0.1</f>
        <v>296.32100000000003</v>
      </c>
      <c r="I473" s="13">
        <f>G473*0.15</f>
        <v>444.48149999999998</v>
      </c>
      <c r="J473" s="13">
        <f>G473+H473+I473</f>
        <v>3704.0124999999998</v>
      </c>
      <c r="K473" s="13">
        <f>J473*1.1</f>
        <v>4074.4137500000002</v>
      </c>
      <c r="L473" s="8"/>
      <c r="M473" s="5" t="s">
        <v>839</v>
      </c>
      <c r="N473" s="8" t="s">
        <v>1609</v>
      </c>
      <c r="O473" s="9" t="s">
        <v>841</v>
      </c>
      <c r="P473" s="11">
        <v>46245</v>
      </c>
    </row>
    <row r="474" spans="1:16" ht="66" customHeight="1" x14ac:dyDescent="0.2">
      <c r="A474" s="4" t="s">
        <v>120</v>
      </c>
      <c r="B474" s="5" t="s">
        <v>1464</v>
      </c>
      <c r="C474" s="5" t="s">
        <v>1088</v>
      </c>
      <c r="D474" s="5" t="s">
        <v>1465</v>
      </c>
      <c r="E474" s="5" t="s">
        <v>422</v>
      </c>
      <c r="F474" s="6">
        <v>168</v>
      </c>
      <c r="G474" s="7">
        <v>5399.76</v>
      </c>
      <c r="H474" s="12">
        <f>G474*0.1</f>
        <v>539.976</v>
      </c>
      <c r="I474" s="13">
        <f>G474*0.15</f>
        <v>809.96400000000006</v>
      </c>
      <c r="J474" s="13">
        <f>G474+H474+I474</f>
        <v>6749.7</v>
      </c>
      <c r="K474" s="13">
        <f>J474*1.1</f>
        <v>7424.67</v>
      </c>
      <c r="L474" s="8"/>
      <c r="M474" s="5" t="s">
        <v>1616</v>
      </c>
      <c r="N474" s="8" t="s">
        <v>1617</v>
      </c>
      <c r="O474" s="9" t="s">
        <v>1618</v>
      </c>
      <c r="P474" s="11">
        <v>46245</v>
      </c>
    </row>
    <row r="475" spans="1:16" ht="66" customHeight="1" x14ac:dyDescent="0.2">
      <c r="A475" s="4" t="s">
        <v>120</v>
      </c>
      <c r="B475" s="5" t="s">
        <v>1464</v>
      </c>
      <c r="C475" s="5" t="s">
        <v>1085</v>
      </c>
      <c r="D475" s="5" t="s">
        <v>1465</v>
      </c>
      <c r="E475" s="5" t="s">
        <v>422</v>
      </c>
      <c r="F475" s="6">
        <v>56</v>
      </c>
      <c r="G475" s="7">
        <v>1793.56</v>
      </c>
      <c r="H475" s="12">
        <f>G475*0.1</f>
        <v>179.35599999999999</v>
      </c>
      <c r="I475" s="13">
        <f>G475*0.15</f>
        <v>269.03399999999999</v>
      </c>
      <c r="J475" s="13">
        <f>G475+H475+I475</f>
        <v>2241.9499999999998</v>
      </c>
      <c r="K475" s="13">
        <f>J475*1.1</f>
        <v>2466.145</v>
      </c>
      <c r="L475" s="8"/>
      <c r="M475" s="5" t="s">
        <v>1597</v>
      </c>
      <c r="N475" s="8" t="s">
        <v>1598</v>
      </c>
      <c r="O475" s="9" t="s">
        <v>997</v>
      </c>
      <c r="P475" s="11">
        <v>46244</v>
      </c>
    </row>
    <row r="476" spans="1:16" ht="66" customHeight="1" x14ac:dyDescent="0.2">
      <c r="A476" s="4" t="s">
        <v>120</v>
      </c>
      <c r="B476" s="5" t="s">
        <v>1464</v>
      </c>
      <c r="C476" s="5" t="s">
        <v>621</v>
      </c>
      <c r="D476" s="5" t="s">
        <v>1465</v>
      </c>
      <c r="E476" s="5" t="s">
        <v>422</v>
      </c>
      <c r="F476" s="6">
        <v>14</v>
      </c>
      <c r="G476" s="7">
        <v>735.19</v>
      </c>
      <c r="H476" s="12">
        <f>G476*0.1</f>
        <v>73.519000000000005</v>
      </c>
      <c r="I476" s="13">
        <f>G476*0.15</f>
        <v>110.27850000000001</v>
      </c>
      <c r="J476" s="13">
        <f>G476+H476+I476</f>
        <v>918.98750000000007</v>
      </c>
      <c r="K476" s="13">
        <f>J476*1.1</f>
        <v>1010.8862500000001</v>
      </c>
      <c r="L476" s="8"/>
      <c r="M476" s="5" t="s">
        <v>910</v>
      </c>
      <c r="N476" s="8" t="s">
        <v>1537</v>
      </c>
      <c r="O476" s="9" t="s">
        <v>912</v>
      </c>
      <c r="P476" s="11">
        <v>46264</v>
      </c>
    </row>
    <row r="477" spans="1:16" ht="66" customHeight="1" x14ac:dyDescent="0.2">
      <c r="A477" s="4" t="s">
        <v>120</v>
      </c>
      <c r="B477" s="5" t="s">
        <v>1464</v>
      </c>
      <c r="C477" s="5" t="s">
        <v>1089</v>
      </c>
      <c r="D477" s="5" t="s">
        <v>1465</v>
      </c>
      <c r="E477" s="5" t="s">
        <v>422</v>
      </c>
      <c r="F477" s="6">
        <v>168</v>
      </c>
      <c r="G477" s="7">
        <v>8790.2099999999991</v>
      </c>
      <c r="H477" s="12">
        <f>G477*0.1</f>
        <v>879.02099999999996</v>
      </c>
      <c r="I477" s="13">
        <f>G477*0.15</f>
        <v>1318.5314999999998</v>
      </c>
      <c r="J477" s="13">
        <f>G477+H477+I477</f>
        <v>10987.762499999999</v>
      </c>
      <c r="K477" s="13">
        <f>J477*1.1</f>
        <v>12086.53875</v>
      </c>
      <c r="L477" s="8"/>
      <c r="M477" s="5" t="s">
        <v>809</v>
      </c>
      <c r="N477" s="8" t="s">
        <v>1641</v>
      </c>
      <c r="O477" s="9" t="s">
        <v>1644</v>
      </c>
      <c r="P477" s="11">
        <v>46246</v>
      </c>
    </row>
    <row r="478" spans="1:16" ht="66" customHeight="1" x14ac:dyDescent="0.2">
      <c r="A478" s="4" t="s">
        <v>120</v>
      </c>
      <c r="B478" s="5" t="s">
        <v>1464</v>
      </c>
      <c r="C478" s="5" t="s">
        <v>1087</v>
      </c>
      <c r="D478" s="5" t="s">
        <v>1465</v>
      </c>
      <c r="E478" s="5" t="s">
        <v>422</v>
      </c>
      <c r="F478" s="6">
        <v>56</v>
      </c>
      <c r="G478" s="7">
        <v>2963.21</v>
      </c>
      <c r="H478" s="12">
        <f>G478*0.1</f>
        <v>296.32100000000003</v>
      </c>
      <c r="I478" s="13">
        <f>G478*0.15</f>
        <v>444.48149999999998</v>
      </c>
      <c r="J478" s="13">
        <f>G478+H478+I478</f>
        <v>3704.0124999999998</v>
      </c>
      <c r="K478" s="13">
        <f>J478*1.1</f>
        <v>4074.4137500000002</v>
      </c>
      <c r="L478" s="8"/>
      <c r="M478" s="5" t="s">
        <v>803</v>
      </c>
      <c r="N478" s="8" t="s">
        <v>1608</v>
      </c>
      <c r="O478" s="9" t="s">
        <v>830</v>
      </c>
      <c r="P478" s="11">
        <v>46267</v>
      </c>
    </row>
    <row r="479" spans="1:16" ht="66" customHeight="1" x14ac:dyDescent="0.2">
      <c r="A479" s="4" t="s">
        <v>47</v>
      </c>
      <c r="B479" s="5" t="s">
        <v>490</v>
      </c>
      <c r="C479" s="5" t="s">
        <v>1634</v>
      </c>
      <c r="D479" s="5" t="s">
        <v>303</v>
      </c>
      <c r="E479" s="5" t="s">
        <v>603</v>
      </c>
      <c r="F479" s="6">
        <v>20</v>
      </c>
      <c r="G479" s="7">
        <v>1364.2</v>
      </c>
      <c r="H479" s="12">
        <f>G479*0.1</f>
        <v>136.42000000000002</v>
      </c>
      <c r="I479" s="13">
        <f>G479*0.15</f>
        <v>204.63</v>
      </c>
      <c r="J479" s="13">
        <f>G479+H479+I479</f>
        <v>1705.25</v>
      </c>
      <c r="K479" s="13">
        <f>J479*1.1</f>
        <v>1875.7750000000001</v>
      </c>
      <c r="L479" s="8"/>
      <c r="M479" s="5" t="s">
        <v>946</v>
      </c>
      <c r="N479" s="8" t="s">
        <v>1549</v>
      </c>
      <c r="O479" s="9" t="s">
        <v>1550</v>
      </c>
      <c r="P479" s="11">
        <v>46244</v>
      </c>
    </row>
    <row r="480" spans="1:16" ht="66" customHeight="1" x14ac:dyDescent="0.2">
      <c r="A480" s="4" t="s">
        <v>48</v>
      </c>
      <c r="B480" s="5" t="s">
        <v>1055</v>
      </c>
      <c r="C480" s="5" t="s">
        <v>1056</v>
      </c>
      <c r="D480" s="5" t="s">
        <v>1057</v>
      </c>
      <c r="E480" s="5" t="s">
        <v>123</v>
      </c>
      <c r="F480" s="6">
        <v>5</v>
      </c>
      <c r="G480" s="7">
        <v>1286.04</v>
      </c>
      <c r="H480" s="12">
        <f>G480*0.1</f>
        <v>128.60400000000001</v>
      </c>
      <c r="I480" s="13">
        <f>G480*0.15</f>
        <v>192.90599999999998</v>
      </c>
      <c r="J480" s="13">
        <f>G480+H480+I480</f>
        <v>1607.55</v>
      </c>
      <c r="K480" s="13">
        <f>J480*1.1</f>
        <v>1768.3050000000001</v>
      </c>
      <c r="L480" s="8"/>
      <c r="M480" s="5" t="s">
        <v>946</v>
      </c>
      <c r="N480" s="8" t="s">
        <v>1539</v>
      </c>
      <c r="O480" s="9" t="s">
        <v>1545</v>
      </c>
      <c r="P480" s="11">
        <v>46244</v>
      </c>
    </row>
    <row r="481" spans="1:16" ht="66" customHeight="1" x14ac:dyDescent="0.2">
      <c r="A481" s="4" t="s">
        <v>56</v>
      </c>
      <c r="B481" s="5" t="s">
        <v>993</v>
      </c>
      <c r="C481" s="5" t="s">
        <v>1188</v>
      </c>
      <c r="D481" s="5" t="s">
        <v>562</v>
      </c>
      <c r="E481" s="5" t="s">
        <v>277</v>
      </c>
      <c r="F481" s="6">
        <v>4</v>
      </c>
      <c r="G481" s="7">
        <v>43095.89</v>
      </c>
      <c r="H481" s="12">
        <f>G481*0.1</f>
        <v>4309.5889999999999</v>
      </c>
      <c r="I481" s="13">
        <f>G481*0.15</f>
        <v>6464.3834999999999</v>
      </c>
      <c r="J481" s="13">
        <f>G481+H481+I481</f>
        <v>53869.862500000003</v>
      </c>
      <c r="K481" s="13">
        <f>J481*1.1</f>
        <v>59256.848750000005</v>
      </c>
      <c r="L481" s="8"/>
      <c r="M481" s="5" t="s">
        <v>1663</v>
      </c>
      <c r="N481" s="8" t="s">
        <v>1661</v>
      </c>
      <c r="O481" s="9" t="s">
        <v>240</v>
      </c>
      <c r="P481" s="11">
        <v>46246</v>
      </c>
    </row>
    <row r="482" spans="1:16" ht="66" customHeight="1" x14ac:dyDescent="0.2">
      <c r="A482" s="4" t="s">
        <v>56</v>
      </c>
      <c r="B482" s="5" t="s">
        <v>993</v>
      </c>
      <c r="C482" s="5" t="s">
        <v>1188</v>
      </c>
      <c r="D482" s="5" t="s">
        <v>1136</v>
      </c>
      <c r="E482" s="5" t="s">
        <v>277</v>
      </c>
      <c r="F482" s="6">
        <v>4</v>
      </c>
      <c r="G482" s="7">
        <v>43095.89</v>
      </c>
      <c r="H482" s="12">
        <f>G482*0.1</f>
        <v>4309.5889999999999</v>
      </c>
      <c r="I482" s="13">
        <f>G482*0.15</f>
        <v>6464.3834999999999</v>
      </c>
      <c r="J482" s="13">
        <f>G482+H482+I482</f>
        <v>53869.862500000003</v>
      </c>
      <c r="K482" s="13">
        <f>J482*1.1</f>
        <v>59256.848750000005</v>
      </c>
      <c r="L482" s="8"/>
      <c r="M482" s="5" t="s">
        <v>1151</v>
      </c>
      <c r="N482" s="8" t="s">
        <v>1664</v>
      </c>
      <c r="O482" s="9" t="s">
        <v>1665</v>
      </c>
      <c r="P482" s="11">
        <v>46246</v>
      </c>
    </row>
    <row r="483" spans="1:16" ht="66" customHeight="1" x14ac:dyDescent="0.2">
      <c r="A483" s="4" t="s">
        <v>100</v>
      </c>
      <c r="B483" s="5" t="s">
        <v>838</v>
      </c>
      <c r="C483" s="5" t="s">
        <v>203</v>
      </c>
      <c r="D483" s="5" t="s">
        <v>317</v>
      </c>
      <c r="E483" s="5" t="s">
        <v>133</v>
      </c>
      <c r="F483" s="6">
        <v>10</v>
      </c>
      <c r="G483" s="7">
        <v>217.14</v>
      </c>
      <c r="H483" s="12">
        <f>G483*0.14</f>
        <v>30.3996</v>
      </c>
      <c r="I483" s="13">
        <f>G483*0.22</f>
        <v>47.770799999999994</v>
      </c>
      <c r="J483" s="13">
        <f>G483+H483+I483</f>
        <v>295.31039999999996</v>
      </c>
      <c r="K483" s="13">
        <f>J483*1.1</f>
        <v>324.84143999999998</v>
      </c>
      <c r="L483" s="8"/>
      <c r="M483" s="5" t="s">
        <v>776</v>
      </c>
      <c r="N483" s="8" t="s">
        <v>1424</v>
      </c>
      <c r="O483" s="9" t="s">
        <v>795</v>
      </c>
      <c r="P483" s="11">
        <v>46240</v>
      </c>
    </row>
    <row r="484" spans="1:16" ht="66" customHeight="1" x14ac:dyDescent="0.2">
      <c r="A484" s="4" t="s">
        <v>100</v>
      </c>
      <c r="B484" s="5" t="s">
        <v>838</v>
      </c>
      <c r="C484" s="5" t="s">
        <v>113</v>
      </c>
      <c r="D484" s="5" t="s">
        <v>317</v>
      </c>
      <c r="E484" s="5" t="s">
        <v>133</v>
      </c>
      <c r="F484" s="6">
        <v>20</v>
      </c>
      <c r="G484" s="7">
        <v>429.5</v>
      </c>
      <c r="H484" s="12">
        <f>G484*0.14</f>
        <v>60.13</v>
      </c>
      <c r="I484" s="13">
        <f>G484*0.22</f>
        <v>94.49</v>
      </c>
      <c r="J484" s="13">
        <f>G484+H484+I484</f>
        <v>584.12</v>
      </c>
      <c r="K484" s="13">
        <f>J484*1.1</f>
        <v>642.53200000000004</v>
      </c>
      <c r="L484" s="8"/>
      <c r="M484" s="5" t="s">
        <v>1466</v>
      </c>
      <c r="N484" s="8" t="s">
        <v>1467</v>
      </c>
      <c r="O484" s="9" t="s">
        <v>1469</v>
      </c>
      <c r="P484" s="11">
        <v>46241</v>
      </c>
    </row>
    <row r="485" spans="1:16" ht="66" customHeight="1" x14ac:dyDescent="0.2">
      <c r="A485" s="4" t="s">
        <v>100</v>
      </c>
      <c r="B485" s="5" t="s">
        <v>838</v>
      </c>
      <c r="C485" s="5" t="s">
        <v>842</v>
      </c>
      <c r="D485" s="5" t="s">
        <v>317</v>
      </c>
      <c r="E485" s="5" t="s">
        <v>133</v>
      </c>
      <c r="F485" s="6">
        <v>10</v>
      </c>
      <c r="G485" s="7">
        <v>217.14</v>
      </c>
      <c r="H485" s="12">
        <f>G485*0.14</f>
        <v>30.3996</v>
      </c>
      <c r="I485" s="13">
        <f>G485*0.22</f>
        <v>47.770799999999994</v>
      </c>
      <c r="J485" s="13">
        <f>G485+H485+I485</f>
        <v>295.31039999999996</v>
      </c>
      <c r="K485" s="13">
        <f>J485*1.1</f>
        <v>324.84143999999998</v>
      </c>
      <c r="L485" s="8"/>
      <c r="M485" s="5" t="s">
        <v>776</v>
      </c>
      <c r="N485" s="8" t="s">
        <v>1424</v>
      </c>
      <c r="O485" s="9" t="s">
        <v>785</v>
      </c>
      <c r="P485" s="11">
        <v>46240</v>
      </c>
    </row>
    <row r="486" spans="1:16" ht="66" customHeight="1" x14ac:dyDescent="0.2">
      <c r="A486" s="4" t="s">
        <v>100</v>
      </c>
      <c r="B486" s="5" t="s">
        <v>838</v>
      </c>
      <c r="C486" s="5" t="s">
        <v>495</v>
      </c>
      <c r="D486" s="5" t="s">
        <v>317</v>
      </c>
      <c r="E486" s="5" t="s">
        <v>133</v>
      </c>
      <c r="F486" s="6">
        <v>20</v>
      </c>
      <c r="G486" s="7">
        <v>429.5</v>
      </c>
      <c r="H486" s="12">
        <f>G486*0.14</f>
        <v>60.13</v>
      </c>
      <c r="I486" s="13">
        <f>G486*0.22</f>
        <v>94.49</v>
      </c>
      <c r="J486" s="13">
        <f>G486+H486+I486</f>
        <v>584.12</v>
      </c>
      <c r="K486" s="13">
        <f>J486*1.1</f>
        <v>642.53200000000004</v>
      </c>
      <c r="L486" s="8"/>
      <c r="M486" s="5" t="s">
        <v>1466</v>
      </c>
      <c r="N486" s="8" t="s">
        <v>1467</v>
      </c>
      <c r="O486" s="9" t="s">
        <v>1468</v>
      </c>
      <c r="P486" s="11">
        <v>46241</v>
      </c>
    </row>
    <row r="487" spans="1:16" ht="66" customHeight="1" x14ac:dyDescent="0.2">
      <c r="A487" s="4" t="s">
        <v>100</v>
      </c>
      <c r="B487" s="5" t="s">
        <v>838</v>
      </c>
      <c r="C487" s="5" t="s">
        <v>132</v>
      </c>
      <c r="D487" s="5" t="s">
        <v>317</v>
      </c>
      <c r="E487" s="5" t="s">
        <v>133</v>
      </c>
      <c r="F487" s="6">
        <v>10</v>
      </c>
      <c r="G487" s="7">
        <v>417.46</v>
      </c>
      <c r="H487" s="12">
        <f>G487*0.14</f>
        <v>58.444400000000002</v>
      </c>
      <c r="I487" s="13">
        <f>G487*0.22</f>
        <v>91.841200000000001</v>
      </c>
      <c r="J487" s="13">
        <f>G487+H487+I487</f>
        <v>567.74559999999997</v>
      </c>
      <c r="K487" s="13">
        <f>J487*1.1</f>
        <v>624.52016000000003</v>
      </c>
      <c r="L487" s="8"/>
      <c r="M487" s="5" t="s">
        <v>1457</v>
      </c>
      <c r="N487" s="8" t="s">
        <v>1458</v>
      </c>
      <c r="O487" s="9" t="s">
        <v>1462</v>
      </c>
      <c r="P487" s="11">
        <v>46241</v>
      </c>
    </row>
    <row r="488" spans="1:16" ht="66" customHeight="1" x14ac:dyDescent="0.2">
      <c r="A488" s="4" t="s">
        <v>102</v>
      </c>
      <c r="B488" s="5" t="s">
        <v>725</v>
      </c>
      <c r="C488" s="5" t="s">
        <v>1566</v>
      </c>
      <c r="D488" s="5" t="s">
        <v>1567</v>
      </c>
      <c r="E488" s="5" t="s">
        <v>177</v>
      </c>
      <c r="F488" s="6">
        <v>1</v>
      </c>
      <c r="G488" s="7">
        <v>995.16</v>
      </c>
      <c r="H488" s="12">
        <f>G488*0.1</f>
        <v>99.516000000000005</v>
      </c>
      <c r="I488" s="13">
        <f>G488*0.15</f>
        <v>149.274</v>
      </c>
      <c r="J488" s="13">
        <f>G488+H488+I488</f>
        <v>1243.9499999999998</v>
      </c>
      <c r="K488" s="13">
        <f>J488*1.1</f>
        <v>1368.3449999999998</v>
      </c>
      <c r="L488" s="8"/>
      <c r="M488" s="5" t="s">
        <v>968</v>
      </c>
      <c r="N488" s="8" t="s">
        <v>1538</v>
      </c>
      <c r="O488" s="9" t="s">
        <v>391</v>
      </c>
      <c r="P488" s="11">
        <v>46253</v>
      </c>
    </row>
    <row r="489" spans="1:16" ht="66" customHeight="1" x14ac:dyDescent="0.2">
      <c r="A489" s="4" t="s">
        <v>394</v>
      </c>
      <c r="B489" s="5" t="s">
        <v>1036</v>
      </c>
      <c r="C489" s="5" t="s">
        <v>547</v>
      </c>
      <c r="D489" s="5" t="s">
        <v>322</v>
      </c>
      <c r="E489" s="5" t="s">
        <v>907</v>
      </c>
      <c r="F489" s="6">
        <v>1</v>
      </c>
      <c r="G489" s="7">
        <v>94017.919999999998</v>
      </c>
      <c r="H489" s="12">
        <f>G489*0.1</f>
        <v>9401.7919999999995</v>
      </c>
      <c r="I489" s="13">
        <f>G489*0.15</f>
        <v>14102.688</v>
      </c>
      <c r="J489" s="13">
        <f>G489+H489+I489</f>
        <v>117522.4</v>
      </c>
      <c r="K489" s="13">
        <f>J489*1.1</f>
        <v>129274.64</v>
      </c>
      <c r="L489" s="8"/>
      <c r="M489" s="5" t="s">
        <v>1084</v>
      </c>
      <c r="N489" s="8" t="s">
        <v>1669</v>
      </c>
      <c r="O489" s="9" t="s">
        <v>1243</v>
      </c>
      <c r="P489" s="11">
        <v>46246</v>
      </c>
    </row>
    <row r="490" spans="1:16" ht="66" customHeight="1" x14ac:dyDescent="0.2">
      <c r="A490" s="4" t="s">
        <v>394</v>
      </c>
      <c r="B490" s="5" t="s">
        <v>1036</v>
      </c>
      <c r="C490" s="5" t="s">
        <v>1039</v>
      </c>
      <c r="D490" s="5" t="s">
        <v>322</v>
      </c>
      <c r="E490" s="5" t="s">
        <v>907</v>
      </c>
      <c r="F490" s="6">
        <v>1</v>
      </c>
      <c r="G490" s="7">
        <v>95792.52</v>
      </c>
      <c r="H490" s="12">
        <f>G490*0.1</f>
        <v>9579.2520000000004</v>
      </c>
      <c r="I490" s="13">
        <f>G490*0.15</f>
        <v>14368.878000000001</v>
      </c>
      <c r="J490" s="13">
        <f>G490+H490+I490</f>
        <v>119740.65</v>
      </c>
      <c r="K490" s="13">
        <f>J490*1.1</f>
        <v>131714.715</v>
      </c>
      <c r="L490" s="8"/>
      <c r="M490" s="5" t="s">
        <v>957</v>
      </c>
      <c r="N490" s="8" t="s">
        <v>1670</v>
      </c>
      <c r="O490" s="9" t="s">
        <v>959</v>
      </c>
      <c r="P490" s="11">
        <v>46247</v>
      </c>
    </row>
    <row r="491" spans="1:16" ht="66" customHeight="1" x14ac:dyDescent="0.2">
      <c r="A491" s="4" t="s">
        <v>580</v>
      </c>
      <c r="B491" s="5" t="s">
        <v>698</v>
      </c>
      <c r="C491" s="5" t="s">
        <v>1652</v>
      </c>
      <c r="D491" s="5" t="s">
        <v>952</v>
      </c>
      <c r="E491" s="5" t="s">
        <v>581</v>
      </c>
      <c r="F491" s="6">
        <v>35</v>
      </c>
      <c r="G491" s="7">
        <v>4984</v>
      </c>
      <c r="H491" s="12">
        <f>G491*0.1</f>
        <v>498.40000000000003</v>
      </c>
      <c r="I491" s="13">
        <f>G491*0.15</f>
        <v>747.6</v>
      </c>
      <c r="J491" s="13">
        <f>G491+H491+I491</f>
        <v>6230</v>
      </c>
      <c r="K491" s="13">
        <f>J491*1.1</f>
        <v>6853.0000000000009</v>
      </c>
      <c r="L491" s="8"/>
      <c r="M491" s="5" t="s">
        <v>713</v>
      </c>
      <c r="N491" s="8" t="s">
        <v>1612</v>
      </c>
      <c r="O491" s="9" t="s">
        <v>1238</v>
      </c>
      <c r="P491" s="11">
        <v>46245</v>
      </c>
    </row>
    <row r="492" spans="1:16" ht="66" customHeight="1" x14ac:dyDescent="0.2">
      <c r="A492" s="4" t="s">
        <v>580</v>
      </c>
      <c r="B492" s="5" t="s">
        <v>698</v>
      </c>
      <c r="C492" s="5" t="s">
        <v>1655</v>
      </c>
      <c r="D492" s="5" t="s">
        <v>952</v>
      </c>
      <c r="E492" s="5" t="s">
        <v>581</v>
      </c>
      <c r="F492" s="6">
        <v>45</v>
      </c>
      <c r="G492" s="7">
        <v>6408</v>
      </c>
      <c r="H492" s="12">
        <f>G492*0.1</f>
        <v>640.80000000000007</v>
      </c>
      <c r="I492" s="13">
        <f>G492*0.15</f>
        <v>961.19999999999993</v>
      </c>
      <c r="J492" s="13">
        <f>G492+H492+I492</f>
        <v>8010</v>
      </c>
      <c r="K492" s="13">
        <f>J492*1.1</f>
        <v>8811</v>
      </c>
      <c r="L492" s="8"/>
      <c r="M492" s="5" t="s">
        <v>1061</v>
      </c>
      <c r="N492" s="8" t="s">
        <v>1635</v>
      </c>
      <c r="O492" s="9" t="s">
        <v>1636</v>
      </c>
      <c r="P492" s="11">
        <v>46245</v>
      </c>
    </row>
    <row r="493" spans="1:16" ht="66" customHeight="1" x14ac:dyDescent="0.2">
      <c r="A493" s="4" t="s">
        <v>97</v>
      </c>
      <c r="B493" s="5" t="s">
        <v>1450</v>
      </c>
      <c r="C493" s="5" t="s">
        <v>1082</v>
      </c>
      <c r="D493" s="5" t="s">
        <v>607</v>
      </c>
      <c r="E493" s="5" t="s">
        <v>397</v>
      </c>
      <c r="F493" s="6">
        <v>10</v>
      </c>
      <c r="G493" s="7">
        <v>8224.7999999999993</v>
      </c>
      <c r="H493" s="12">
        <f>G493*0.1</f>
        <v>822.48</v>
      </c>
      <c r="I493" s="13">
        <f>G493*0.15</f>
        <v>1233.7199999999998</v>
      </c>
      <c r="J493" s="13">
        <f>G493+H493+I493</f>
        <v>10280.999999999998</v>
      </c>
      <c r="K493" s="13">
        <f>J493*1.1</f>
        <v>11309.099999999999</v>
      </c>
      <c r="L493" s="8"/>
      <c r="M493" s="5" t="s">
        <v>809</v>
      </c>
      <c r="N493" s="8" t="s">
        <v>1641</v>
      </c>
      <c r="O493" s="9" t="s">
        <v>1643</v>
      </c>
      <c r="P493" s="11">
        <v>46246</v>
      </c>
    </row>
    <row r="494" spans="1:16" ht="66" customHeight="1" x14ac:dyDescent="0.2">
      <c r="A494" s="4" t="s">
        <v>97</v>
      </c>
      <c r="B494" s="5" t="s">
        <v>1450</v>
      </c>
      <c r="C494" s="5" t="s">
        <v>1454</v>
      </c>
      <c r="D494" s="5" t="s">
        <v>607</v>
      </c>
      <c r="E494" s="5" t="s">
        <v>397</v>
      </c>
      <c r="F494" s="6">
        <v>15</v>
      </c>
      <c r="G494" s="7">
        <v>12337.2</v>
      </c>
      <c r="H494" s="12">
        <f>G494*0.1</f>
        <v>1233.7200000000003</v>
      </c>
      <c r="I494" s="13">
        <f>G494*0.15</f>
        <v>1850.58</v>
      </c>
      <c r="J494" s="13">
        <f>G494+H494+I494</f>
        <v>15421.500000000002</v>
      </c>
      <c r="K494" s="13">
        <f>J494*1.1</f>
        <v>16963.650000000005</v>
      </c>
      <c r="L494" s="8"/>
      <c r="M494" s="5" t="s">
        <v>1653</v>
      </c>
      <c r="N494" s="8" t="s">
        <v>1654</v>
      </c>
      <c r="O494" s="9" t="s">
        <v>699</v>
      </c>
      <c r="P494" s="11">
        <v>46246</v>
      </c>
    </row>
    <row r="495" spans="1:16" ht="66" customHeight="1" x14ac:dyDescent="0.2">
      <c r="A495" s="4" t="s">
        <v>97</v>
      </c>
      <c r="B495" s="5" t="s">
        <v>1450</v>
      </c>
      <c r="C495" s="5" t="s">
        <v>1065</v>
      </c>
      <c r="D495" s="5" t="s">
        <v>607</v>
      </c>
      <c r="E495" s="5" t="s">
        <v>397</v>
      </c>
      <c r="F495" s="6">
        <v>20</v>
      </c>
      <c r="G495" s="7">
        <v>16449.599999999999</v>
      </c>
      <c r="H495" s="12">
        <f>G495*0.1</f>
        <v>1644.96</v>
      </c>
      <c r="I495" s="13">
        <f>G495*0.15</f>
        <v>2467.4399999999996</v>
      </c>
      <c r="J495" s="13">
        <f>G495+H495+I495</f>
        <v>20561.999999999996</v>
      </c>
      <c r="K495" s="13">
        <f>J495*1.1</f>
        <v>22618.199999999997</v>
      </c>
      <c r="L495" s="8"/>
      <c r="M495" s="5" t="s">
        <v>1197</v>
      </c>
      <c r="N495" s="8" t="s">
        <v>1658</v>
      </c>
      <c r="O495" s="9" t="s">
        <v>1200</v>
      </c>
      <c r="P495" s="11">
        <v>46245</v>
      </c>
    </row>
    <row r="496" spans="1:16" ht="66" customHeight="1" x14ac:dyDescent="0.2">
      <c r="A496" s="4" t="s">
        <v>97</v>
      </c>
      <c r="B496" s="5" t="s">
        <v>1450</v>
      </c>
      <c r="C496" s="5" t="s">
        <v>1455</v>
      </c>
      <c r="D496" s="5" t="s">
        <v>607</v>
      </c>
      <c r="E496" s="5" t="s">
        <v>397</v>
      </c>
      <c r="F496" s="6">
        <v>25</v>
      </c>
      <c r="G496" s="7">
        <v>20562</v>
      </c>
      <c r="H496" s="12">
        <f>G496*0.1</f>
        <v>2056.2000000000003</v>
      </c>
      <c r="I496" s="13">
        <f>G496*0.15</f>
        <v>3084.2999999999997</v>
      </c>
      <c r="J496" s="13">
        <f>G496+H496+I496</f>
        <v>25702.5</v>
      </c>
      <c r="K496" s="13">
        <f>J496*1.1</f>
        <v>28272.750000000004</v>
      </c>
      <c r="L496" s="8"/>
      <c r="M496" s="5" t="s">
        <v>1197</v>
      </c>
      <c r="N496" s="8" t="s">
        <v>1658</v>
      </c>
      <c r="O496" s="9" t="s">
        <v>1209</v>
      </c>
      <c r="P496" s="11">
        <v>46245</v>
      </c>
    </row>
    <row r="497" spans="1:16" ht="66" customHeight="1" x14ac:dyDescent="0.2">
      <c r="A497" s="4" t="s">
        <v>97</v>
      </c>
      <c r="B497" s="5" t="s">
        <v>1450</v>
      </c>
      <c r="C497" s="5" t="s">
        <v>1451</v>
      </c>
      <c r="D497" s="5" t="s">
        <v>607</v>
      </c>
      <c r="E497" s="5" t="s">
        <v>397</v>
      </c>
      <c r="F497" s="6">
        <v>5</v>
      </c>
      <c r="G497" s="7">
        <v>4112.3999999999996</v>
      </c>
      <c r="H497" s="12">
        <f>G497*0.1</f>
        <v>411.24</v>
      </c>
      <c r="I497" s="13">
        <f>G497*0.15</f>
        <v>616.8599999999999</v>
      </c>
      <c r="J497" s="13">
        <f>G497+H497+I497</f>
        <v>5140.4999999999991</v>
      </c>
      <c r="K497" s="13">
        <f>J497*1.1</f>
        <v>5654.5499999999993</v>
      </c>
      <c r="L497" s="8"/>
      <c r="M497" s="5" t="s">
        <v>713</v>
      </c>
      <c r="N497" s="8" t="s">
        <v>1612</v>
      </c>
      <c r="O497" s="9" t="s">
        <v>1236</v>
      </c>
      <c r="P497" s="11">
        <v>46245</v>
      </c>
    </row>
    <row r="498" spans="1:16" ht="66" customHeight="1" x14ac:dyDescent="0.2">
      <c r="A498" s="4" t="s">
        <v>49</v>
      </c>
      <c r="B498" s="5" t="s">
        <v>49</v>
      </c>
      <c r="C498" s="5" t="s">
        <v>153</v>
      </c>
      <c r="D498" s="5" t="s">
        <v>944</v>
      </c>
      <c r="E498" s="5" t="s">
        <v>124</v>
      </c>
      <c r="F498" s="6">
        <v>50</v>
      </c>
      <c r="G498" s="7">
        <v>23.88</v>
      </c>
      <c r="H498" s="12">
        <f>G498*0.17</f>
        <v>4.0596000000000005</v>
      </c>
      <c r="I498" s="13">
        <f>G498*0.3</f>
        <v>7.1639999999999997</v>
      </c>
      <c r="J498" s="13">
        <f>G498+H498+I498</f>
        <v>35.1036</v>
      </c>
      <c r="K498" s="13">
        <f>J498*1.1</f>
        <v>38.613960000000006</v>
      </c>
      <c r="L498" s="8"/>
      <c r="M498" s="5" t="s">
        <v>984</v>
      </c>
      <c r="N498" s="8" t="s">
        <v>1267</v>
      </c>
      <c r="O498" s="9" t="s">
        <v>985</v>
      </c>
      <c r="P498" s="11">
        <v>46246</v>
      </c>
    </row>
    <row r="499" spans="1:16" ht="66" customHeight="1" x14ac:dyDescent="0.2">
      <c r="A499" s="4" t="s">
        <v>49</v>
      </c>
      <c r="B499" s="5" t="s">
        <v>49</v>
      </c>
      <c r="C499" s="5" t="s">
        <v>413</v>
      </c>
      <c r="D499" s="5" t="s">
        <v>944</v>
      </c>
      <c r="E499" s="5" t="s">
        <v>124</v>
      </c>
      <c r="F499" s="6">
        <v>50</v>
      </c>
      <c r="G499" s="7">
        <v>23.88</v>
      </c>
      <c r="H499" s="12">
        <f>G499*0.17</f>
        <v>4.0596000000000005</v>
      </c>
      <c r="I499" s="13">
        <f>G499*0.3</f>
        <v>7.1639999999999997</v>
      </c>
      <c r="J499" s="13">
        <f>G499+H499+I499</f>
        <v>35.1036</v>
      </c>
      <c r="K499" s="13">
        <f>J499*1.1</f>
        <v>38.613960000000006</v>
      </c>
      <c r="L499" s="8"/>
      <c r="M499" s="5" t="s">
        <v>417</v>
      </c>
      <c r="N499" s="8" t="s">
        <v>1267</v>
      </c>
      <c r="O499" s="9" t="s">
        <v>848</v>
      </c>
      <c r="P499" s="11">
        <v>46246</v>
      </c>
    </row>
    <row r="500" spans="1:16" ht="66" customHeight="1" x14ac:dyDescent="0.2">
      <c r="A500" s="4" t="s">
        <v>57</v>
      </c>
      <c r="B500" s="5" t="s">
        <v>1321</v>
      </c>
      <c r="C500" s="5" t="s">
        <v>1322</v>
      </c>
      <c r="D500" s="5" t="s">
        <v>427</v>
      </c>
      <c r="E500" s="5" t="s">
        <v>315</v>
      </c>
      <c r="F500" s="6">
        <v>1</v>
      </c>
      <c r="G500" s="7">
        <v>6005.23</v>
      </c>
      <c r="H500" s="12">
        <f>G500*0.1</f>
        <v>600.52300000000002</v>
      </c>
      <c r="I500" s="13">
        <f>G500*0.15</f>
        <v>900.78449999999987</v>
      </c>
      <c r="J500" s="13">
        <f>G500+H500+I500</f>
        <v>7506.5374999999995</v>
      </c>
      <c r="K500" s="13">
        <f>J500*1.1</f>
        <v>8257.1912499999999</v>
      </c>
      <c r="L500" s="8"/>
      <c r="M500" s="5" t="s">
        <v>1626</v>
      </c>
      <c r="N500" s="8" t="s">
        <v>1623</v>
      </c>
      <c r="O500" s="9" t="s">
        <v>498</v>
      </c>
      <c r="P500" s="11">
        <v>46245</v>
      </c>
    </row>
    <row r="501" spans="1:16" ht="66" customHeight="1" x14ac:dyDescent="0.2">
      <c r="A501" s="4" t="s">
        <v>57</v>
      </c>
      <c r="B501" s="5" t="s">
        <v>1321</v>
      </c>
      <c r="C501" s="5" t="s">
        <v>1326</v>
      </c>
      <c r="D501" s="5" t="s">
        <v>427</v>
      </c>
      <c r="E501" s="5" t="s">
        <v>315</v>
      </c>
      <c r="F501" s="6">
        <v>1</v>
      </c>
      <c r="G501" s="7">
        <v>10799.49</v>
      </c>
      <c r="H501" s="12">
        <f>G501*0.1</f>
        <v>1079.9490000000001</v>
      </c>
      <c r="I501" s="13">
        <f>G501*0.15</f>
        <v>1619.9234999999999</v>
      </c>
      <c r="J501" s="13">
        <f>G501+H501+I501</f>
        <v>13499.362499999999</v>
      </c>
      <c r="K501" s="13">
        <f>J501*1.1</f>
        <v>14849.29875</v>
      </c>
      <c r="L501" s="8"/>
      <c r="M501" s="5" t="s">
        <v>986</v>
      </c>
      <c r="N501" s="8" t="s">
        <v>1650</v>
      </c>
      <c r="O501" s="9" t="s">
        <v>1213</v>
      </c>
      <c r="P501" s="11">
        <v>46247</v>
      </c>
    </row>
    <row r="502" spans="1:16" ht="66" customHeight="1" x14ac:dyDescent="0.2">
      <c r="A502" s="4" t="s">
        <v>346</v>
      </c>
      <c r="B502" s="5" t="s">
        <v>1181</v>
      </c>
      <c r="C502" s="5" t="s">
        <v>523</v>
      </c>
      <c r="D502" s="5" t="s">
        <v>274</v>
      </c>
      <c r="E502" s="5" t="s">
        <v>287</v>
      </c>
      <c r="F502" s="6">
        <v>30</v>
      </c>
      <c r="G502" s="7">
        <v>799.2</v>
      </c>
      <c r="H502" s="12">
        <f>G502*0.1</f>
        <v>79.920000000000016</v>
      </c>
      <c r="I502" s="13">
        <f>G502*0.15</f>
        <v>119.88</v>
      </c>
      <c r="J502" s="13">
        <f>G502+H502+I502</f>
        <v>999.00000000000011</v>
      </c>
      <c r="K502" s="13">
        <f>J502*1.1</f>
        <v>1098.9000000000003</v>
      </c>
      <c r="L502" s="8"/>
      <c r="M502" s="5" t="s">
        <v>431</v>
      </c>
      <c r="N502" s="8" t="s">
        <v>1538</v>
      </c>
      <c r="O502" s="9" t="s">
        <v>440</v>
      </c>
      <c r="P502" s="11">
        <v>46253</v>
      </c>
    </row>
    <row r="503" spans="1:16" ht="66" customHeight="1" x14ac:dyDescent="0.2">
      <c r="A503" s="4" t="s">
        <v>346</v>
      </c>
      <c r="B503" s="5" t="s">
        <v>1181</v>
      </c>
      <c r="C503" s="5" t="s">
        <v>524</v>
      </c>
      <c r="D503" s="5" t="s">
        <v>274</v>
      </c>
      <c r="E503" s="5" t="s">
        <v>287</v>
      </c>
      <c r="F503" s="6">
        <v>60</v>
      </c>
      <c r="G503" s="7">
        <v>1590.05</v>
      </c>
      <c r="H503" s="12">
        <f>G503*0.1</f>
        <v>159.005</v>
      </c>
      <c r="I503" s="13">
        <f>G503*0.15</f>
        <v>238.50749999999999</v>
      </c>
      <c r="J503" s="13">
        <f>G503+H503+I503</f>
        <v>1987.5624999999998</v>
      </c>
      <c r="K503" s="13">
        <f>J503*1.1</f>
        <v>2186.3187499999999</v>
      </c>
      <c r="L503" s="8"/>
      <c r="M503" s="5" t="s">
        <v>1086</v>
      </c>
      <c r="N503" s="8" t="s">
        <v>1574</v>
      </c>
      <c r="O503" s="9" t="s">
        <v>1577</v>
      </c>
      <c r="P503" s="11">
        <v>46244</v>
      </c>
    </row>
    <row r="504" spans="1:16" ht="66" customHeight="1" x14ac:dyDescent="0.2">
      <c r="A504" s="4" t="s">
        <v>74</v>
      </c>
      <c r="B504" s="5" t="s">
        <v>74</v>
      </c>
      <c r="C504" s="5" t="s">
        <v>628</v>
      </c>
      <c r="D504" s="5" t="s">
        <v>1280</v>
      </c>
      <c r="E504" s="5" t="s">
        <v>270</v>
      </c>
      <c r="F504" s="6">
        <v>1</v>
      </c>
      <c r="G504" s="7">
        <v>295.64999999999998</v>
      </c>
      <c r="H504" s="12">
        <f>G504*0.14</f>
        <v>41.390999999999998</v>
      </c>
      <c r="I504" s="13">
        <f>G504*0.22</f>
        <v>65.042999999999992</v>
      </c>
      <c r="J504" s="13">
        <f>G504+H504+I504</f>
        <v>402.084</v>
      </c>
      <c r="K504" s="13">
        <f>J504*1.1</f>
        <v>442.29240000000004</v>
      </c>
      <c r="L504" s="8"/>
      <c r="M504" s="5" t="s">
        <v>886</v>
      </c>
      <c r="N504" s="8" t="s">
        <v>1432</v>
      </c>
      <c r="O504" s="9" t="s">
        <v>887</v>
      </c>
      <c r="P504" s="11">
        <v>46240</v>
      </c>
    </row>
    <row r="505" spans="1:16" ht="66" customHeight="1" x14ac:dyDescent="0.2">
      <c r="A505" s="4" t="s">
        <v>74</v>
      </c>
      <c r="B505" s="5" t="s">
        <v>74</v>
      </c>
      <c r="C505" s="5" t="s">
        <v>627</v>
      </c>
      <c r="D505" s="5" t="s">
        <v>1280</v>
      </c>
      <c r="E505" s="5" t="s">
        <v>270</v>
      </c>
      <c r="F505" s="6">
        <v>1</v>
      </c>
      <c r="G505" s="7">
        <v>295.64999999999998</v>
      </c>
      <c r="H505" s="12">
        <f>G505*0.14</f>
        <v>41.390999999999998</v>
      </c>
      <c r="I505" s="13">
        <f>G505*0.22</f>
        <v>65.042999999999992</v>
      </c>
      <c r="J505" s="13">
        <f>G505+H505+I505</f>
        <v>402.084</v>
      </c>
      <c r="K505" s="13">
        <f>J505*1.1</f>
        <v>442.29240000000004</v>
      </c>
      <c r="L505" s="8"/>
      <c r="M505" s="5" t="s">
        <v>870</v>
      </c>
      <c r="N505" s="8" t="s">
        <v>1433</v>
      </c>
      <c r="O505" s="9" t="s">
        <v>872</v>
      </c>
      <c r="P505" s="11">
        <v>46240</v>
      </c>
    </row>
    <row r="506" spans="1:16" ht="66" customHeight="1" x14ac:dyDescent="0.2">
      <c r="A506" s="4" t="s">
        <v>74</v>
      </c>
      <c r="B506" s="5" t="s">
        <v>74</v>
      </c>
      <c r="C506" s="5" t="s">
        <v>624</v>
      </c>
      <c r="D506" s="5" t="s">
        <v>1280</v>
      </c>
      <c r="E506" s="5" t="s">
        <v>270</v>
      </c>
      <c r="F506" s="6">
        <v>1</v>
      </c>
      <c r="G506" s="7">
        <v>2516.39</v>
      </c>
      <c r="H506" s="12">
        <f>G506*0.1</f>
        <v>251.63900000000001</v>
      </c>
      <c r="I506" s="13">
        <f>G506*0.15</f>
        <v>377.45849999999996</v>
      </c>
      <c r="J506" s="13">
        <f>G506+H506+I506</f>
        <v>3145.4875000000002</v>
      </c>
      <c r="K506" s="13">
        <f>J506*1.1</f>
        <v>3460.0362500000006</v>
      </c>
      <c r="L506" s="8"/>
      <c r="M506" s="5" t="s">
        <v>1597</v>
      </c>
      <c r="N506" s="8" t="s">
        <v>1603</v>
      </c>
      <c r="O506" s="9" t="s">
        <v>269</v>
      </c>
      <c r="P506" s="11">
        <v>46244</v>
      </c>
    </row>
    <row r="507" spans="1:16" ht="66" customHeight="1" x14ac:dyDescent="0.2">
      <c r="A507" s="4" t="s">
        <v>74</v>
      </c>
      <c r="B507" s="5" t="s">
        <v>74</v>
      </c>
      <c r="C507" s="5" t="s">
        <v>583</v>
      </c>
      <c r="D507" s="5" t="s">
        <v>1280</v>
      </c>
      <c r="E507" s="5" t="s">
        <v>270</v>
      </c>
      <c r="F507" s="6">
        <v>1</v>
      </c>
      <c r="G507" s="7">
        <v>31.2</v>
      </c>
      <c r="H507" s="12">
        <f>G507*0.17</f>
        <v>5.3040000000000003</v>
      </c>
      <c r="I507" s="13">
        <f>G507*0.3</f>
        <v>9.36</v>
      </c>
      <c r="J507" s="13">
        <f>G507+H507+I507</f>
        <v>45.863999999999997</v>
      </c>
      <c r="K507" s="13">
        <f>J507*1.1</f>
        <v>50.450400000000002</v>
      </c>
      <c r="L507" s="8"/>
      <c r="M507" s="5" t="s">
        <v>966</v>
      </c>
      <c r="N507" s="8" t="s">
        <v>1267</v>
      </c>
      <c r="O507" s="9" t="s">
        <v>967</v>
      </c>
      <c r="P507" s="11">
        <v>46246</v>
      </c>
    </row>
    <row r="508" spans="1:16" ht="66" customHeight="1" x14ac:dyDescent="0.2">
      <c r="A508" s="4" t="s">
        <v>74</v>
      </c>
      <c r="B508" s="5" t="s">
        <v>74</v>
      </c>
      <c r="C508" s="5" t="s">
        <v>584</v>
      </c>
      <c r="D508" s="5" t="s">
        <v>1280</v>
      </c>
      <c r="E508" s="5" t="s">
        <v>270</v>
      </c>
      <c r="F508" s="6">
        <v>30</v>
      </c>
      <c r="G508" s="7">
        <v>891.65</v>
      </c>
      <c r="H508" s="12">
        <f>G508*0.1</f>
        <v>89.165000000000006</v>
      </c>
      <c r="I508" s="13">
        <f>G508*0.15</f>
        <v>133.7475</v>
      </c>
      <c r="J508" s="13">
        <f>G508+H508+I508</f>
        <v>1114.5625</v>
      </c>
      <c r="K508" s="13">
        <f>J508*1.1</f>
        <v>1226.0187500000002</v>
      </c>
      <c r="L508" s="8"/>
      <c r="M508" s="5" t="s">
        <v>227</v>
      </c>
      <c r="N508" s="8" t="s">
        <v>1538</v>
      </c>
      <c r="O508" s="9" t="s">
        <v>228</v>
      </c>
      <c r="P508" s="11">
        <v>46253</v>
      </c>
    </row>
    <row r="509" spans="1:16" ht="66" customHeight="1" x14ac:dyDescent="0.2">
      <c r="A509" s="4" t="s">
        <v>74</v>
      </c>
      <c r="B509" s="5" t="s">
        <v>74</v>
      </c>
      <c r="C509" s="5" t="s">
        <v>837</v>
      </c>
      <c r="D509" s="5" t="s">
        <v>1280</v>
      </c>
      <c r="E509" s="5" t="s">
        <v>270</v>
      </c>
      <c r="F509" s="6">
        <v>60</v>
      </c>
      <c r="G509" s="7">
        <v>1773.49</v>
      </c>
      <c r="H509" s="12">
        <f>G509*0.1</f>
        <v>177.34900000000002</v>
      </c>
      <c r="I509" s="13">
        <f>G509*0.15</f>
        <v>266.02350000000001</v>
      </c>
      <c r="J509" s="13">
        <f>G509+H509+I509</f>
        <v>2216.8625000000002</v>
      </c>
      <c r="K509" s="13">
        <f>J509*1.1</f>
        <v>2438.5487500000004</v>
      </c>
      <c r="L509" s="8"/>
      <c r="M509" s="5" t="s">
        <v>1104</v>
      </c>
      <c r="N509" s="8" t="s">
        <v>1595</v>
      </c>
      <c r="O509" s="9" t="s">
        <v>590</v>
      </c>
      <c r="P509" s="11">
        <v>46244</v>
      </c>
    </row>
    <row r="510" spans="1:16" ht="66" customHeight="1" x14ac:dyDescent="0.2">
      <c r="A510" s="4" t="s">
        <v>74</v>
      </c>
      <c r="B510" s="5" t="s">
        <v>74</v>
      </c>
      <c r="C510" s="5" t="s">
        <v>622</v>
      </c>
      <c r="D510" s="5" t="s">
        <v>1280</v>
      </c>
      <c r="E510" s="5" t="s">
        <v>270</v>
      </c>
      <c r="F510" s="6">
        <v>96</v>
      </c>
      <c r="G510" s="7">
        <v>2771.23</v>
      </c>
      <c r="H510" s="12">
        <f>G510*0.1</f>
        <v>277.12299999999999</v>
      </c>
      <c r="I510" s="13">
        <f>G510*0.15</f>
        <v>415.68450000000001</v>
      </c>
      <c r="J510" s="13">
        <f>G510+H510+I510</f>
        <v>3464.0374999999999</v>
      </c>
      <c r="K510" s="13">
        <f>J510*1.1</f>
        <v>3810.4412500000003</v>
      </c>
      <c r="L510" s="8"/>
      <c r="M510" s="5" t="s">
        <v>1605</v>
      </c>
      <c r="N510" s="8" t="s">
        <v>1606</v>
      </c>
      <c r="O510" s="9" t="s">
        <v>383</v>
      </c>
      <c r="P510" s="11">
        <v>46244</v>
      </c>
    </row>
    <row r="511" spans="1:16" ht="66" customHeight="1" x14ac:dyDescent="0.2">
      <c r="A511" s="4" t="s">
        <v>74</v>
      </c>
      <c r="B511" s="5" t="s">
        <v>74</v>
      </c>
      <c r="C511" s="5" t="s">
        <v>654</v>
      </c>
      <c r="D511" s="5" t="s">
        <v>1280</v>
      </c>
      <c r="E511" s="5" t="s">
        <v>270</v>
      </c>
      <c r="F511" s="6">
        <v>1</v>
      </c>
      <c r="G511" s="7">
        <v>31.2</v>
      </c>
      <c r="H511" s="12">
        <f>G511*0.17</f>
        <v>5.3040000000000003</v>
      </c>
      <c r="I511" s="13">
        <f>G511*0.3</f>
        <v>9.36</v>
      </c>
      <c r="J511" s="13">
        <f>G511+H511+I511</f>
        <v>45.863999999999997</v>
      </c>
      <c r="K511" s="13">
        <f>J511*1.1</f>
        <v>50.450400000000002</v>
      </c>
      <c r="L511" s="8"/>
      <c r="M511" s="5" t="s">
        <v>644</v>
      </c>
      <c r="N511" s="8" t="s">
        <v>1267</v>
      </c>
      <c r="O511" s="9" t="s">
        <v>645</v>
      </c>
      <c r="P511" s="11">
        <v>46246</v>
      </c>
    </row>
    <row r="512" spans="1:16" ht="66" customHeight="1" x14ac:dyDescent="0.2">
      <c r="A512" s="4" t="s">
        <v>74</v>
      </c>
      <c r="B512" s="5" t="s">
        <v>74</v>
      </c>
      <c r="C512" s="5" t="s">
        <v>652</v>
      </c>
      <c r="D512" s="5" t="s">
        <v>1280</v>
      </c>
      <c r="E512" s="5" t="s">
        <v>270</v>
      </c>
      <c r="F512" s="6">
        <v>30</v>
      </c>
      <c r="G512" s="7">
        <v>891.65</v>
      </c>
      <c r="H512" s="12">
        <f>G512*0.1</f>
        <v>89.165000000000006</v>
      </c>
      <c r="I512" s="13">
        <f>G512*0.15</f>
        <v>133.7475</v>
      </c>
      <c r="J512" s="13">
        <f>G512+H512+I512</f>
        <v>1114.5625</v>
      </c>
      <c r="K512" s="13">
        <f>J512*1.1</f>
        <v>1226.0187500000002</v>
      </c>
      <c r="L512" s="8"/>
      <c r="M512" s="5" t="s">
        <v>227</v>
      </c>
      <c r="N512" s="8" t="s">
        <v>1538</v>
      </c>
      <c r="O512" s="9" t="s">
        <v>229</v>
      </c>
      <c r="P512" s="11">
        <v>46253</v>
      </c>
    </row>
    <row r="513" spans="1:16" ht="66" customHeight="1" x14ac:dyDescent="0.2">
      <c r="A513" s="4" t="s">
        <v>74</v>
      </c>
      <c r="B513" s="5" t="s">
        <v>74</v>
      </c>
      <c r="C513" s="5" t="s">
        <v>833</v>
      </c>
      <c r="D513" s="5" t="s">
        <v>1280</v>
      </c>
      <c r="E513" s="5" t="s">
        <v>270</v>
      </c>
      <c r="F513" s="6">
        <v>60</v>
      </c>
      <c r="G513" s="7">
        <v>1773.49</v>
      </c>
      <c r="H513" s="12">
        <f>G513*0.1</f>
        <v>177.34900000000002</v>
      </c>
      <c r="I513" s="13">
        <f>G513*0.15</f>
        <v>266.02350000000001</v>
      </c>
      <c r="J513" s="13">
        <f>G513+H513+I513</f>
        <v>2216.8625000000002</v>
      </c>
      <c r="K513" s="13">
        <f>J513*1.1</f>
        <v>2438.5487500000004</v>
      </c>
      <c r="L513" s="8"/>
      <c r="M513" s="5" t="s">
        <v>1104</v>
      </c>
      <c r="N513" s="8" t="s">
        <v>1595</v>
      </c>
      <c r="O513" s="9" t="s">
        <v>1105</v>
      </c>
      <c r="P513" s="11">
        <v>46244</v>
      </c>
    </row>
    <row r="514" spans="1:16" ht="66" customHeight="1" x14ac:dyDescent="0.2">
      <c r="A514" s="4" t="s">
        <v>74</v>
      </c>
      <c r="B514" s="5" t="s">
        <v>74</v>
      </c>
      <c r="C514" s="5" t="s">
        <v>835</v>
      </c>
      <c r="D514" s="5" t="s">
        <v>1280</v>
      </c>
      <c r="E514" s="5" t="s">
        <v>270</v>
      </c>
      <c r="F514" s="6">
        <v>96</v>
      </c>
      <c r="G514" s="7">
        <v>2771.23</v>
      </c>
      <c r="H514" s="12">
        <f>G514*0.1</f>
        <v>277.12299999999999</v>
      </c>
      <c r="I514" s="13">
        <f>G514*0.15</f>
        <v>415.68450000000001</v>
      </c>
      <c r="J514" s="13">
        <f>G514+H514+I514</f>
        <v>3464.0374999999999</v>
      </c>
      <c r="K514" s="13">
        <f>J514*1.1</f>
        <v>3810.4412500000003</v>
      </c>
      <c r="L514" s="8"/>
      <c r="M514" s="5" t="s">
        <v>1605</v>
      </c>
      <c r="N514" s="8" t="s">
        <v>1607</v>
      </c>
      <c r="O514" s="9" t="s">
        <v>382</v>
      </c>
      <c r="P514" s="11">
        <v>46244</v>
      </c>
    </row>
    <row r="515" spans="1:16" ht="66" customHeight="1" x14ac:dyDescent="0.2">
      <c r="A515" s="4" t="s">
        <v>74</v>
      </c>
      <c r="B515" s="5" t="s">
        <v>74</v>
      </c>
      <c r="C515" s="5" t="s">
        <v>623</v>
      </c>
      <c r="D515" s="5" t="s">
        <v>1280</v>
      </c>
      <c r="E515" s="5" t="s">
        <v>270</v>
      </c>
      <c r="F515" s="6">
        <v>1</v>
      </c>
      <c r="G515" s="7">
        <v>5403.73</v>
      </c>
      <c r="H515" s="12">
        <f>G515*0.1</f>
        <v>540.37299999999993</v>
      </c>
      <c r="I515" s="13">
        <f>G515*0.15</f>
        <v>810.55949999999996</v>
      </c>
      <c r="J515" s="13">
        <f>G515+H515+I515</f>
        <v>6754.6624999999995</v>
      </c>
      <c r="K515" s="13">
        <f>J515*1.1</f>
        <v>7430.1287499999999</v>
      </c>
      <c r="L515" s="8"/>
      <c r="M515" s="5" t="s">
        <v>1622</v>
      </c>
      <c r="N515" s="8" t="s">
        <v>1623</v>
      </c>
      <c r="O515" s="9" t="s">
        <v>25</v>
      </c>
      <c r="P515" s="11">
        <v>46245</v>
      </c>
    </row>
    <row r="516" spans="1:16" ht="66" customHeight="1" x14ac:dyDescent="0.2">
      <c r="A516" s="4" t="s">
        <v>74</v>
      </c>
      <c r="B516" s="5" t="s">
        <v>74</v>
      </c>
      <c r="C516" s="5" t="s">
        <v>626</v>
      </c>
      <c r="D516" s="5" t="s">
        <v>1280</v>
      </c>
      <c r="E516" s="5" t="s">
        <v>270</v>
      </c>
      <c r="F516" s="6">
        <v>1</v>
      </c>
      <c r="G516" s="7">
        <v>810.23</v>
      </c>
      <c r="H516" s="12">
        <f>G516*0.1</f>
        <v>81.02300000000001</v>
      </c>
      <c r="I516" s="13">
        <f>G516*0.15</f>
        <v>121.53449999999999</v>
      </c>
      <c r="J516" s="13">
        <f>G516+H516+I516</f>
        <v>1012.7875</v>
      </c>
      <c r="K516" s="13">
        <f>J516*1.1</f>
        <v>1114.0662500000001</v>
      </c>
      <c r="L516" s="8"/>
      <c r="M516" s="5" t="s">
        <v>431</v>
      </c>
      <c r="N516" s="8" t="s">
        <v>1538</v>
      </c>
      <c r="O516" s="9" t="s">
        <v>441</v>
      </c>
      <c r="P516" s="11">
        <v>46253</v>
      </c>
    </row>
    <row r="517" spans="1:16" ht="66" customHeight="1" x14ac:dyDescent="0.2">
      <c r="A517" s="4" t="s">
        <v>74</v>
      </c>
      <c r="B517" s="5" t="s">
        <v>74</v>
      </c>
      <c r="C517" s="5" t="s">
        <v>625</v>
      </c>
      <c r="D517" s="5" t="s">
        <v>1280</v>
      </c>
      <c r="E517" s="5" t="s">
        <v>270</v>
      </c>
      <c r="F517" s="6">
        <v>1</v>
      </c>
      <c r="G517" s="7">
        <v>1304.75</v>
      </c>
      <c r="H517" s="12">
        <f>G517*0.1</f>
        <v>130.47499999999999</v>
      </c>
      <c r="I517" s="13">
        <f>G517*0.15</f>
        <v>195.71250000000001</v>
      </c>
      <c r="J517" s="13">
        <f>G517+H517+I517</f>
        <v>1630.9375</v>
      </c>
      <c r="K517" s="13">
        <f>J517*1.1</f>
        <v>1794.0312500000002</v>
      </c>
      <c r="L517" s="8"/>
      <c r="M517" s="5" t="s">
        <v>946</v>
      </c>
      <c r="N517" s="8" t="s">
        <v>1539</v>
      </c>
      <c r="O517" s="9" t="s">
        <v>1548</v>
      </c>
      <c r="P517" s="11">
        <v>46244</v>
      </c>
    </row>
    <row r="518" spans="1:16" ht="66" customHeight="1" x14ac:dyDescent="0.2">
      <c r="A518" s="4" t="s">
        <v>51</v>
      </c>
      <c r="B518" s="5" t="s">
        <v>334</v>
      </c>
      <c r="C518" s="5" t="s">
        <v>1070</v>
      </c>
      <c r="D518" s="5" t="s">
        <v>291</v>
      </c>
      <c r="E518" s="5" t="s">
        <v>245</v>
      </c>
      <c r="F518" s="6">
        <v>1</v>
      </c>
      <c r="G518" s="7">
        <v>87.73</v>
      </c>
      <c r="H518" s="12">
        <f>G518*0.17</f>
        <v>14.914100000000001</v>
      </c>
      <c r="I518" s="13">
        <f>G518*0.3</f>
        <v>26.318999999999999</v>
      </c>
      <c r="J518" s="13">
        <f>G518+H518+I518</f>
        <v>128.9631</v>
      </c>
      <c r="K518" s="13">
        <f>J518*1.1</f>
        <v>141.85941</v>
      </c>
      <c r="L518" s="8"/>
      <c r="M518" s="5" t="s">
        <v>1323</v>
      </c>
      <c r="N518" s="8" t="s">
        <v>1324</v>
      </c>
      <c r="O518" s="9" t="s">
        <v>1327</v>
      </c>
      <c r="P518" s="11">
        <v>46238</v>
      </c>
    </row>
    <row r="519" spans="1:16" ht="66" customHeight="1" x14ac:dyDescent="0.2">
      <c r="A519" s="4" t="s">
        <v>51</v>
      </c>
      <c r="B519" s="5" t="s">
        <v>334</v>
      </c>
      <c r="C519" s="5" t="s">
        <v>703</v>
      </c>
      <c r="D519" s="5" t="s">
        <v>291</v>
      </c>
      <c r="E519" s="5" t="s">
        <v>245</v>
      </c>
      <c r="F519" s="6">
        <v>1</v>
      </c>
      <c r="G519" s="7">
        <v>94.71</v>
      </c>
      <c r="H519" s="12">
        <f>G519*0.17</f>
        <v>16.1007</v>
      </c>
      <c r="I519" s="13">
        <f>G519*0.3</f>
        <v>28.412999999999997</v>
      </c>
      <c r="J519" s="13">
        <f>G519+H519+I519</f>
        <v>139.22370000000001</v>
      </c>
      <c r="K519" s="13">
        <f>J519*1.1</f>
        <v>153.14607000000001</v>
      </c>
      <c r="L519" s="8"/>
      <c r="M519" s="5" t="s">
        <v>1341</v>
      </c>
      <c r="N519" s="8" t="s">
        <v>1342</v>
      </c>
      <c r="O519" s="9" t="s">
        <v>1348</v>
      </c>
      <c r="P519" s="11">
        <v>46238</v>
      </c>
    </row>
    <row r="520" spans="1:16" ht="66" customHeight="1" x14ac:dyDescent="0.2">
      <c r="A520" s="4" t="s">
        <v>107</v>
      </c>
      <c r="B520" s="5" t="s">
        <v>107</v>
      </c>
      <c r="C520" s="5" t="s">
        <v>421</v>
      </c>
      <c r="D520" s="5" t="s">
        <v>990</v>
      </c>
      <c r="E520" s="5" t="s">
        <v>255</v>
      </c>
      <c r="F520" s="6">
        <v>100</v>
      </c>
      <c r="G520" s="7">
        <v>3716.08</v>
      </c>
      <c r="H520" s="12">
        <f>G520*0.1</f>
        <v>371.608</v>
      </c>
      <c r="I520" s="13">
        <f>G520*0.15</f>
        <v>557.41199999999992</v>
      </c>
      <c r="J520" s="13">
        <f>G520+H520+I520</f>
        <v>4645.1000000000004</v>
      </c>
      <c r="K520" s="13">
        <f>J520*1.1</f>
        <v>5109.6100000000006</v>
      </c>
      <c r="L520" s="8"/>
      <c r="M520" s="5" t="s">
        <v>876</v>
      </c>
      <c r="N520" s="8" t="s">
        <v>1611</v>
      </c>
      <c r="O520" s="9" t="s">
        <v>900</v>
      </c>
      <c r="P520" s="11">
        <v>46245</v>
      </c>
    </row>
    <row r="521" spans="1:16" ht="66" customHeight="1" x14ac:dyDescent="0.2">
      <c r="A521" s="4" t="s">
        <v>107</v>
      </c>
      <c r="B521" s="5" t="s">
        <v>683</v>
      </c>
      <c r="C521" s="5" t="s">
        <v>224</v>
      </c>
      <c r="D521" s="5" t="s">
        <v>1247</v>
      </c>
      <c r="E521" s="5" t="s">
        <v>255</v>
      </c>
      <c r="F521" s="6">
        <v>100</v>
      </c>
      <c r="G521" s="7">
        <v>3458.36</v>
      </c>
      <c r="H521" s="12">
        <f>G521*0.1</f>
        <v>345.83600000000001</v>
      </c>
      <c r="I521" s="13">
        <f>G521*0.15</f>
        <v>518.75400000000002</v>
      </c>
      <c r="J521" s="13">
        <f>G521+H521+I521</f>
        <v>4322.95</v>
      </c>
      <c r="K521" s="13">
        <f>J521*1.1</f>
        <v>4755.2449999999999</v>
      </c>
      <c r="L521" s="8"/>
      <c r="M521" s="5" t="s">
        <v>442</v>
      </c>
      <c r="N521" s="8" t="s">
        <v>1610</v>
      </c>
      <c r="O521" s="9" t="s">
        <v>451</v>
      </c>
      <c r="P521" s="11">
        <v>46245</v>
      </c>
    </row>
    <row r="522" spans="1:16" ht="66" customHeight="1" x14ac:dyDescent="0.2">
      <c r="A522" s="4" t="s">
        <v>206</v>
      </c>
      <c r="B522" s="5" t="s">
        <v>637</v>
      </c>
      <c r="C522" s="5" t="s">
        <v>553</v>
      </c>
      <c r="D522" s="5" t="s">
        <v>353</v>
      </c>
      <c r="E522" s="5" t="s">
        <v>207</v>
      </c>
      <c r="F522" s="6">
        <v>14</v>
      </c>
      <c r="G522" s="7">
        <v>3456.47</v>
      </c>
      <c r="H522" s="12">
        <f>G522*0.1</f>
        <v>345.64699999999999</v>
      </c>
      <c r="I522" s="13">
        <f>G522*0.15</f>
        <v>518.4704999999999</v>
      </c>
      <c r="J522" s="13">
        <f>G522+H522+I522</f>
        <v>4320.5874999999996</v>
      </c>
      <c r="K522" s="13">
        <f>J522*1.1</f>
        <v>4752.6462499999998</v>
      </c>
      <c r="L522" s="8"/>
      <c r="M522" s="5" t="s">
        <v>839</v>
      </c>
      <c r="N522" s="8" t="s">
        <v>1609</v>
      </c>
      <c r="O522" s="9" t="s">
        <v>840</v>
      </c>
      <c r="P522" s="11">
        <v>46245</v>
      </c>
    </row>
    <row r="523" spans="1:16" ht="66" customHeight="1" x14ac:dyDescent="0.2">
      <c r="A523" s="4" t="s">
        <v>206</v>
      </c>
      <c r="B523" s="5" t="s">
        <v>637</v>
      </c>
      <c r="C523" s="5" t="s">
        <v>552</v>
      </c>
      <c r="D523" s="5" t="s">
        <v>353</v>
      </c>
      <c r="E523" s="5" t="s">
        <v>207</v>
      </c>
      <c r="F523" s="6">
        <v>28</v>
      </c>
      <c r="G523" s="7">
        <v>6912.93</v>
      </c>
      <c r="H523" s="12">
        <f>G523*0.1</f>
        <v>691.29300000000012</v>
      </c>
      <c r="I523" s="13">
        <f>G523*0.15</f>
        <v>1036.9395</v>
      </c>
      <c r="J523" s="13">
        <f>G523+H523+I523</f>
        <v>8641.1625000000004</v>
      </c>
      <c r="K523" s="13">
        <f>J523*1.1</f>
        <v>9505.2787500000013</v>
      </c>
      <c r="L523" s="8"/>
      <c r="M523" s="5" t="s">
        <v>663</v>
      </c>
      <c r="N523" s="8" t="s">
        <v>1637</v>
      </c>
      <c r="O523" s="9" t="s">
        <v>664</v>
      </c>
      <c r="P523" s="11">
        <v>46246</v>
      </c>
    </row>
    <row r="524" spans="1:16" ht="66" customHeight="1" x14ac:dyDescent="0.2">
      <c r="A524" s="4" t="s">
        <v>206</v>
      </c>
      <c r="B524" s="5" t="s">
        <v>637</v>
      </c>
      <c r="C524" s="5" t="s">
        <v>615</v>
      </c>
      <c r="D524" s="5" t="s">
        <v>353</v>
      </c>
      <c r="E524" s="5" t="s">
        <v>207</v>
      </c>
      <c r="F524" s="6">
        <v>14</v>
      </c>
      <c r="G524" s="7">
        <v>6912.93</v>
      </c>
      <c r="H524" s="12">
        <f>G524*0.1</f>
        <v>691.29300000000012</v>
      </c>
      <c r="I524" s="13">
        <f>G524*0.15</f>
        <v>1036.9395</v>
      </c>
      <c r="J524" s="13">
        <f>G524+H524+I524</f>
        <v>8641.1625000000004</v>
      </c>
      <c r="K524" s="13">
        <f>J524*1.1</f>
        <v>9505.2787500000013</v>
      </c>
      <c r="L524" s="8"/>
      <c r="M524" s="5" t="s">
        <v>1161</v>
      </c>
      <c r="N524" s="8" t="s">
        <v>1637</v>
      </c>
      <c r="O524" s="9" t="s">
        <v>664</v>
      </c>
      <c r="P524" s="11">
        <v>46246</v>
      </c>
    </row>
    <row r="525" spans="1:16" ht="66" customHeight="1" x14ac:dyDescent="0.2">
      <c r="A525" s="4" t="s">
        <v>206</v>
      </c>
      <c r="B525" s="5" t="s">
        <v>637</v>
      </c>
      <c r="C525" s="5" t="s">
        <v>585</v>
      </c>
      <c r="D525" s="5" t="s">
        <v>353</v>
      </c>
      <c r="E525" s="5" t="s">
        <v>207</v>
      </c>
      <c r="F525" s="6">
        <v>28</v>
      </c>
      <c r="G525" s="7">
        <v>13825.87</v>
      </c>
      <c r="H525" s="12">
        <f>G525*0.1</f>
        <v>1382.5870000000002</v>
      </c>
      <c r="I525" s="13">
        <f>G525*0.15</f>
        <v>2073.8805000000002</v>
      </c>
      <c r="J525" s="13">
        <f>G525+H525+I525</f>
        <v>17282.337500000001</v>
      </c>
      <c r="K525" s="13">
        <f>J525*1.1</f>
        <v>19010.571250000005</v>
      </c>
      <c r="L525" s="8"/>
      <c r="M525" s="5" t="s">
        <v>1653</v>
      </c>
      <c r="N525" s="8" t="s">
        <v>1654</v>
      </c>
      <c r="O525" s="9" t="s">
        <v>700</v>
      </c>
      <c r="P525" s="11">
        <v>46246</v>
      </c>
    </row>
    <row r="526" spans="1:16" ht="66" customHeight="1" x14ac:dyDescent="0.2">
      <c r="A526" s="4" t="s">
        <v>206</v>
      </c>
      <c r="B526" s="5" t="s">
        <v>637</v>
      </c>
      <c r="C526" s="5" t="s">
        <v>617</v>
      </c>
      <c r="D526" s="5" t="s">
        <v>353</v>
      </c>
      <c r="E526" s="5" t="s">
        <v>207</v>
      </c>
      <c r="F526" s="6">
        <v>14</v>
      </c>
      <c r="G526" s="7">
        <v>10369.4</v>
      </c>
      <c r="H526" s="12">
        <f>G526*0.1</f>
        <v>1036.94</v>
      </c>
      <c r="I526" s="13">
        <f>G526*0.15</f>
        <v>1555.4099999999999</v>
      </c>
      <c r="J526" s="13">
        <f>G526+H526+I526</f>
        <v>12961.75</v>
      </c>
      <c r="K526" s="13">
        <f>J526*1.1</f>
        <v>14257.925000000001</v>
      </c>
      <c r="L526" s="8"/>
      <c r="M526" s="5" t="s">
        <v>986</v>
      </c>
      <c r="N526" s="8" t="s">
        <v>1650</v>
      </c>
      <c r="O526" s="9" t="s">
        <v>380</v>
      </c>
      <c r="P526" s="11">
        <v>46247</v>
      </c>
    </row>
    <row r="527" spans="1:16" ht="66" customHeight="1" x14ac:dyDescent="0.2">
      <c r="A527" s="4" t="s">
        <v>206</v>
      </c>
      <c r="B527" s="5" t="s">
        <v>637</v>
      </c>
      <c r="C527" s="5" t="s">
        <v>616</v>
      </c>
      <c r="D527" s="5" t="s">
        <v>353</v>
      </c>
      <c r="E527" s="5" t="s">
        <v>207</v>
      </c>
      <c r="F527" s="6">
        <v>28</v>
      </c>
      <c r="G527" s="7">
        <v>20738.8</v>
      </c>
      <c r="H527" s="12">
        <f>G527*0.1</f>
        <v>2073.88</v>
      </c>
      <c r="I527" s="13">
        <f>G527*0.15</f>
        <v>3110.8199999999997</v>
      </c>
      <c r="J527" s="13">
        <f>G527+H527+I527</f>
        <v>25923.5</v>
      </c>
      <c r="K527" s="13">
        <f>J527*1.1</f>
        <v>28515.850000000002</v>
      </c>
      <c r="L527" s="8"/>
      <c r="M527" s="5" t="s">
        <v>1197</v>
      </c>
      <c r="N527" s="8" t="s">
        <v>1658</v>
      </c>
      <c r="O527" s="9" t="s">
        <v>1205</v>
      </c>
      <c r="P527" s="11">
        <v>46245</v>
      </c>
    </row>
    <row r="528" spans="1:16" ht="66" customHeight="1" x14ac:dyDescent="0.2">
      <c r="A528" s="4" t="s">
        <v>64</v>
      </c>
      <c r="B528" s="5" t="s">
        <v>354</v>
      </c>
      <c r="C528" s="5" t="s">
        <v>355</v>
      </c>
      <c r="D528" s="5" t="s">
        <v>273</v>
      </c>
      <c r="E528" s="5" t="s">
        <v>192</v>
      </c>
      <c r="F528" s="6">
        <v>10</v>
      </c>
      <c r="G528" s="7">
        <v>954.66</v>
      </c>
      <c r="H528" s="12">
        <f>G528*0.1</f>
        <v>95.466000000000008</v>
      </c>
      <c r="I528" s="13">
        <f>G528*0.15</f>
        <v>143.19899999999998</v>
      </c>
      <c r="J528" s="13">
        <f>G528+H528+I528</f>
        <v>1193.325</v>
      </c>
      <c r="K528" s="13">
        <f>J528*1.1</f>
        <v>1312.6575000000003</v>
      </c>
      <c r="L528" s="8"/>
      <c r="M528" s="5" t="s">
        <v>377</v>
      </c>
      <c r="N528" s="8" t="s">
        <v>1538</v>
      </c>
      <c r="O528" s="9" t="s">
        <v>387</v>
      </c>
      <c r="P528" s="11">
        <v>46253</v>
      </c>
    </row>
    <row r="529" spans="1:16" ht="66" customHeight="1" x14ac:dyDescent="0.2">
      <c r="A529" s="4" t="s">
        <v>64</v>
      </c>
      <c r="B529" s="5" t="s">
        <v>354</v>
      </c>
      <c r="C529" s="5" t="s">
        <v>355</v>
      </c>
      <c r="D529" s="5" t="s">
        <v>273</v>
      </c>
      <c r="E529" s="5" t="s">
        <v>192</v>
      </c>
      <c r="F529" s="6">
        <v>10</v>
      </c>
      <c r="G529" s="7">
        <v>954.66</v>
      </c>
      <c r="H529" s="12">
        <f>G529*0.1</f>
        <v>95.466000000000008</v>
      </c>
      <c r="I529" s="13">
        <f>G529*0.15</f>
        <v>143.19899999999998</v>
      </c>
      <c r="J529" s="13">
        <f>G529+H529+I529</f>
        <v>1193.325</v>
      </c>
      <c r="K529" s="13">
        <f>J529*1.1</f>
        <v>1312.6575000000003</v>
      </c>
      <c r="L529" s="8"/>
      <c r="M529" s="5" t="s">
        <v>377</v>
      </c>
      <c r="N529" s="8" t="s">
        <v>1538</v>
      </c>
      <c r="O529" s="9" t="s">
        <v>378</v>
      </c>
      <c r="P529" s="11">
        <v>46253</v>
      </c>
    </row>
    <row r="530" spans="1:16" ht="66" customHeight="1" x14ac:dyDescent="0.2">
      <c r="A530" s="4" t="s">
        <v>52</v>
      </c>
      <c r="B530" s="5" t="s">
        <v>52</v>
      </c>
      <c r="C530" s="5" t="s">
        <v>283</v>
      </c>
      <c r="D530" s="5" t="s">
        <v>299</v>
      </c>
      <c r="E530" s="5" t="s">
        <v>112</v>
      </c>
      <c r="F530" s="6">
        <v>5</v>
      </c>
      <c r="G530" s="7">
        <v>206.67</v>
      </c>
      <c r="H530" s="12">
        <f>G530*0.14</f>
        <v>28.933800000000002</v>
      </c>
      <c r="I530" s="13">
        <f>G530*0.22</f>
        <v>45.467399999999998</v>
      </c>
      <c r="J530" s="13">
        <f>G530+H530+I530</f>
        <v>281.07119999999998</v>
      </c>
      <c r="K530" s="13">
        <f>J530*1.1</f>
        <v>309.17831999999999</v>
      </c>
      <c r="L530" s="8"/>
      <c r="M530" s="5" t="s">
        <v>776</v>
      </c>
      <c r="N530" s="8" t="s">
        <v>1424</v>
      </c>
      <c r="O530" s="9" t="s">
        <v>782</v>
      </c>
      <c r="P530" s="11">
        <v>46240</v>
      </c>
    </row>
    <row r="531" spans="1:16" ht="66" customHeight="1" x14ac:dyDescent="0.2">
      <c r="A531" s="4" t="s">
        <v>66</v>
      </c>
      <c r="B531" s="5" t="s">
        <v>67</v>
      </c>
      <c r="C531" s="5" t="s">
        <v>1152</v>
      </c>
      <c r="D531" s="5" t="s">
        <v>1192</v>
      </c>
      <c r="E531" s="5" t="s">
        <v>145</v>
      </c>
      <c r="F531" s="6">
        <v>28</v>
      </c>
      <c r="G531" s="7">
        <v>372.98</v>
      </c>
      <c r="H531" s="12">
        <f>G531*0.14</f>
        <v>52.217200000000005</v>
      </c>
      <c r="I531" s="13">
        <f>G531*0.22</f>
        <v>82.055599999999998</v>
      </c>
      <c r="J531" s="13">
        <f>G531+H531+I531</f>
        <v>507.25279999999998</v>
      </c>
      <c r="K531" s="13">
        <f>J531*1.1</f>
        <v>557.97807999999998</v>
      </c>
      <c r="L531" s="8"/>
      <c r="M531" s="5" t="s">
        <v>1113</v>
      </c>
      <c r="N531" s="8" t="s">
        <v>1449</v>
      </c>
      <c r="O531" s="9" t="s">
        <v>1115</v>
      </c>
      <c r="P531" s="11">
        <v>46241</v>
      </c>
    </row>
    <row r="532" spans="1:16" ht="66" customHeight="1" x14ac:dyDescent="0.2">
      <c r="A532" s="4" t="s">
        <v>53</v>
      </c>
      <c r="B532" s="5" t="s">
        <v>53</v>
      </c>
      <c r="C532" s="5" t="s">
        <v>210</v>
      </c>
      <c r="D532" s="5" t="s">
        <v>301</v>
      </c>
      <c r="E532" s="5" t="s">
        <v>199</v>
      </c>
      <c r="F532" s="6">
        <v>20</v>
      </c>
      <c r="G532" s="7">
        <v>36.76</v>
      </c>
      <c r="H532" s="12">
        <f>G532*0.17</f>
        <v>6.2492000000000001</v>
      </c>
      <c r="I532" s="13">
        <f>G532*0.3</f>
        <v>11.027999999999999</v>
      </c>
      <c r="J532" s="13">
        <f>G532+H532+I532</f>
        <v>54.037199999999999</v>
      </c>
      <c r="K532" s="13">
        <f>J532*1.1</f>
        <v>59.440920000000006</v>
      </c>
      <c r="L532" s="8"/>
      <c r="M532" s="5" t="s">
        <v>806</v>
      </c>
      <c r="N532" s="8" t="s">
        <v>1267</v>
      </c>
      <c r="O532" s="9" t="s">
        <v>577</v>
      </c>
      <c r="P532" s="11">
        <v>46246</v>
      </c>
    </row>
    <row r="533" spans="1:16" ht="66" customHeight="1" x14ac:dyDescent="0.2">
      <c r="A533" s="4" t="s">
        <v>92</v>
      </c>
      <c r="B533" s="5" t="s">
        <v>410</v>
      </c>
      <c r="C533" s="5" t="s">
        <v>775</v>
      </c>
      <c r="D533" s="5" t="s">
        <v>868</v>
      </c>
      <c r="E533" s="5" t="s">
        <v>167</v>
      </c>
      <c r="F533" s="6">
        <v>100</v>
      </c>
      <c r="G533" s="7">
        <v>717.8</v>
      </c>
      <c r="H533" s="12">
        <f>G533*0.1</f>
        <v>71.78</v>
      </c>
      <c r="I533" s="13">
        <f>G533*0.15</f>
        <v>107.66999999999999</v>
      </c>
      <c r="J533" s="13">
        <f>G533+H533+I533</f>
        <v>897.24999999999989</v>
      </c>
      <c r="K533" s="13">
        <f>J533*1.1</f>
        <v>986.97499999999991</v>
      </c>
      <c r="L533" s="8"/>
      <c r="M533" s="5" t="s">
        <v>385</v>
      </c>
      <c r="N533" s="8" t="s">
        <v>1536</v>
      </c>
      <c r="O533" s="9" t="s">
        <v>687</v>
      </c>
      <c r="P533" s="11">
        <v>46246</v>
      </c>
    </row>
    <row r="534" spans="1:16" ht="66" customHeight="1" x14ac:dyDescent="0.2">
      <c r="A534" s="4" t="s">
        <v>92</v>
      </c>
      <c r="B534" s="5" t="s">
        <v>969</v>
      </c>
      <c r="C534" s="5" t="s">
        <v>775</v>
      </c>
      <c r="D534" s="5" t="s">
        <v>956</v>
      </c>
      <c r="E534" s="5" t="s">
        <v>167</v>
      </c>
      <c r="F534" s="6">
        <v>100</v>
      </c>
      <c r="G534" s="7">
        <v>717.8</v>
      </c>
      <c r="H534" s="12">
        <f>G534*0.1</f>
        <v>71.78</v>
      </c>
      <c r="I534" s="13">
        <f>G534*0.15</f>
        <v>107.66999999999999</v>
      </c>
      <c r="J534" s="13">
        <f>G534+H534+I534</f>
        <v>897.24999999999989</v>
      </c>
      <c r="K534" s="13">
        <f>J534*1.1</f>
        <v>986.97499999999991</v>
      </c>
      <c r="L534" s="8"/>
      <c r="M534" s="5" t="s">
        <v>741</v>
      </c>
      <c r="N534" s="8" t="s">
        <v>1536</v>
      </c>
      <c r="O534" s="9" t="s">
        <v>742</v>
      </c>
      <c r="P534" s="11">
        <v>46246</v>
      </c>
    </row>
    <row r="535" spans="1:16" ht="66" customHeight="1" x14ac:dyDescent="0.2">
      <c r="A535" s="4" t="s">
        <v>92</v>
      </c>
      <c r="B535" s="5" t="s">
        <v>662</v>
      </c>
      <c r="C535" s="5" t="s">
        <v>461</v>
      </c>
      <c r="D535" s="5" t="s">
        <v>330</v>
      </c>
      <c r="E535" s="5" t="s">
        <v>167</v>
      </c>
      <c r="F535" s="6">
        <v>10</v>
      </c>
      <c r="G535" s="7">
        <v>145.47999999999999</v>
      </c>
      <c r="H535" s="12">
        <f>G535*0.14</f>
        <v>20.3672</v>
      </c>
      <c r="I535" s="13">
        <f>G535*0.22</f>
        <v>32.005600000000001</v>
      </c>
      <c r="J535" s="13">
        <f>G535+H535+I535</f>
        <v>197.8528</v>
      </c>
      <c r="K535" s="13">
        <f>J535*1.1</f>
        <v>217.63808000000003</v>
      </c>
      <c r="L535" s="8"/>
      <c r="M535" s="5" t="s">
        <v>1092</v>
      </c>
      <c r="N535" s="8" t="s">
        <v>1391</v>
      </c>
      <c r="O535" s="9" t="s">
        <v>678</v>
      </c>
      <c r="P535" s="11">
        <v>46239</v>
      </c>
    </row>
    <row r="536" spans="1:16" ht="66" customHeight="1" x14ac:dyDescent="0.2">
      <c r="A536" s="4" t="s">
        <v>92</v>
      </c>
      <c r="B536" s="5" t="s">
        <v>662</v>
      </c>
      <c r="C536" s="5" t="s">
        <v>461</v>
      </c>
      <c r="D536" s="5" t="s">
        <v>330</v>
      </c>
      <c r="E536" s="5" t="s">
        <v>167</v>
      </c>
      <c r="F536" s="6">
        <v>10</v>
      </c>
      <c r="G536" s="7">
        <v>145.47999999999999</v>
      </c>
      <c r="H536" s="12">
        <f>G536*0.14</f>
        <v>20.3672</v>
      </c>
      <c r="I536" s="13">
        <f>G536*0.22</f>
        <v>32.005600000000001</v>
      </c>
      <c r="J536" s="13">
        <f>G536+H536+I536</f>
        <v>197.8528</v>
      </c>
      <c r="K536" s="13">
        <f>J536*1.1</f>
        <v>217.63808000000003</v>
      </c>
      <c r="L536" s="8"/>
      <c r="M536" s="5" t="s">
        <v>1092</v>
      </c>
      <c r="N536" s="8" t="s">
        <v>1391</v>
      </c>
      <c r="O536" s="9" t="s">
        <v>679</v>
      </c>
      <c r="P536" s="11">
        <v>46239</v>
      </c>
    </row>
  </sheetData>
  <sortState ref="A3:P536">
    <sortCondition ref="A3:A536"/>
    <sortCondition ref="B3:B536"/>
    <sortCondition ref="C3:C536"/>
  </sortState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Дегтярь В. А.</dc:creator>
  <cp:lastModifiedBy>Пользователь</cp:lastModifiedBy>
  <dcterms:created xsi:type="dcterms:W3CDTF">2023-08-29T08:11:51Z</dcterms:created>
  <dcterms:modified xsi:type="dcterms:W3CDTF">2026-08-14T16:31:45Z</dcterms:modified>
</cp:coreProperties>
</file>