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6255"/>
  </bookViews>
  <sheets>
    <sheet name="Лист2" sheetId="4" r:id="rId1"/>
  </sheets>
  <definedNames>
    <definedName name="_xlnm._FilterDatabase" localSheetId="0" hidden="1">Лист2!$A$2:$O$249</definedName>
  </definedNames>
  <calcPr calcId="191029"/>
  <fileRecoveryPr autoRecover="0"/>
</workbook>
</file>

<file path=xl/calcChain.xml><?xml version="1.0" encoding="utf-8"?>
<calcChain xmlns="http://schemas.openxmlformats.org/spreadsheetml/2006/main">
  <c r="H78" i="4" l="1"/>
  <c r="I78" i="4"/>
  <c r="J78" i="4"/>
  <c r="K78" i="4"/>
  <c r="H79" i="4"/>
  <c r="I79" i="4"/>
  <c r="J79" i="4"/>
  <c r="K79" i="4"/>
  <c r="H24" i="4"/>
  <c r="I24" i="4"/>
  <c r="J24" i="4"/>
  <c r="K24" i="4"/>
  <c r="H234" i="4"/>
  <c r="I234" i="4"/>
  <c r="J234" i="4"/>
  <c r="K234" i="4"/>
  <c r="H6" i="4"/>
  <c r="I6" i="4"/>
  <c r="J6" i="4"/>
  <c r="K6" i="4"/>
  <c r="H66" i="4"/>
  <c r="I66" i="4"/>
  <c r="J66" i="4"/>
  <c r="K66" i="4"/>
  <c r="H249" i="4"/>
  <c r="I249" i="4"/>
  <c r="J249" i="4"/>
  <c r="K249" i="4"/>
  <c r="H16" i="4"/>
  <c r="I16" i="4"/>
  <c r="J16" i="4"/>
  <c r="K16" i="4"/>
  <c r="H7" i="4"/>
  <c r="I7" i="4"/>
  <c r="J7" i="4"/>
  <c r="K7" i="4"/>
  <c r="H3" i="4"/>
  <c r="I3" i="4"/>
  <c r="J3" i="4"/>
  <c r="K3" i="4"/>
  <c r="H4" i="4"/>
  <c r="I4" i="4"/>
  <c r="J4" i="4"/>
  <c r="K4" i="4"/>
  <c r="H5" i="4"/>
  <c r="I5" i="4"/>
  <c r="J5" i="4"/>
  <c r="K5" i="4"/>
  <c r="H235" i="4"/>
  <c r="I235" i="4"/>
  <c r="J235" i="4"/>
  <c r="K235" i="4"/>
  <c r="H86" i="4"/>
  <c r="I86" i="4"/>
  <c r="J86" i="4"/>
  <c r="K86" i="4"/>
  <c r="H74" i="4"/>
  <c r="I74" i="4"/>
  <c r="J74" i="4"/>
  <c r="K74" i="4"/>
  <c r="H236" i="4"/>
  <c r="I236" i="4"/>
  <c r="J236" i="4"/>
  <c r="K236" i="4"/>
  <c r="H197" i="4"/>
  <c r="I197" i="4"/>
  <c r="J197" i="4"/>
  <c r="K197" i="4"/>
  <c r="H198" i="4"/>
  <c r="I198" i="4"/>
  <c r="J198" i="4"/>
  <c r="K198" i="4"/>
  <c r="H199" i="4"/>
  <c r="I199" i="4"/>
  <c r="J199" i="4"/>
  <c r="K199" i="4"/>
  <c r="H200" i="4"/>
  <c r="I200" i="4"/>
  <c r="J200" i="4"/>
  <c r="K200" i="4"/>
  <c r="H237" i="4"/>
  <c r="I237" i="4"/>
  <c r="J237" i="4"/>
  <c r="K237" i="4"/>
  <c r="H201" i="4"/>
  <c r="I201" i="4"/>
  <c r="J201" i="4"/>
  <c r="K201" i="4"/>
  <c r="H202" i="4"/>
  <c r="I202" i="4"/>
  <c r="J202" i="4"/>
  <c r="K202" i="4"/>
  <c r="H203" i="4"/>
  <c r="I203" i="4"/>
  <c r="J203" i="4"/>
  <c r="K203" i="4"/>
  <c r="H204" i="4"/>
  <c r="I204" i="4"/>
  <c r="J204" i="4"/>
  <c r="K204" i="4"/>
  <c r="H238" i="4"/>
  <c r="I238" i="4"/>
  <c r="J238" i="4"/>
  <c r="K238" i="4"/>
  <c r="H205" i="4"/>
  <c r="I205" i="4"/>
  <c r="J205" i="4"/>
  <c r="K205" i="4"/>
  <c r="H206" i="4"/>
  <c r="I206" i="4"/>
  <c r="J206" i="4"/>
  <c r="K206" i="4"/>
  <c r="H207" i="4"/>
  <c r="I207" i="4"/>
  <c r="J207" i="4"/>
  <c r="K207" i="4"/>
  <c r="H208" i="4"/>
  <c r="I208" i="4"/>
  <c r="J208" i="4"/>
  <c r="K208" i="4"/>
  <c r="H209" i="4"/>
  <c r="I209" i="4"/>
  <c r="J209" i="4"/>
  <c r="K209" i="4"/>
  <c r="H210" i="4"/>
  <c r="I210" i="4"/>
  <c r="J210" i="4"/>
  <c r="K210" i="4"/>
  <c r="H14" i="4"/>
  <c r="I14" i="4"/>
  <c r="J14" i="4"/>
  <c r="K14" i="4"/>
  <c r="H211" i="4"/>
  <c r="I211" i="4"/>
  <c r="J211" i="4"/>
  <c r="K211" i="4"/>
  <c r="H212" i="4"/>
  <c r="I212" i="4"/>
  <c r="J212" i="4"/>
  <c r="K212" i="4"/>
  <c r="H213" i="4"/>
  <c r="I213" i="4"/>
  <c r="J213" i="4"/>
  <c r="K213" i="4"/>
  <c r="H214" i="4"/>
  <c r="I214" i="4"/>
  <c r="J214" i="4"/>
  <c r="K214" i="4"/>
  <c r="H215" i="4"/>
  <c r="I215" i="4"/>
  <c r="J215" i="4"/>
  <c r="K215" i="4"/>
  <c r="H216" i="4"/>
  <c r="I216" i="4"/>
  <c r="J216" i="4"/>
  <c r="K216" i="4"/>
  <c r="H217" i="4"/>
  <c r="I217" i="4"/>
  <c r="J217" i="4"/>
  <c r="K217" i="4"/>
  <c r="H218" i="4"/>
  <c r="I218" i="4"/>
  <c r="J218" i="4"/>
  <c r="K218" i="4"/>
  <c r="H219" i="4"/>
  <c r="I219" i="4"/>
  <c r="J219" i="4"/>
  <c r="K219" i="4"/>
  <c r="H220" i="4"/>
  <c r="I220" i="4"/>
  <c r="J220" i="4"/>
  <c r="K220" i="4"/>
  <c r="H221" i="4"/>
  <c r="I221" i="4"/>
  <c r="J221" i="4"/>
  <c r="K221" i="4"/>
  <c r="H222" i="4"/>
  <c r="I222" i="4"/>
  <c r="J222" i="4"/>
  <c r="K222" i="4"/>
  <c r="H223" i="4"/>
  <c r="I223" i="4"/>
  <c r="J223" i="4"/>
  <c r="K223" i="4"/>
  <c r="H224" i="4"/>
  <c r="I224" i="4"/>
  <c r="J224" i="4"/>
  <c r="K224" i="4"/>
  <c r="H225" i="4"/>
  <c r="I225" i="4"/>
  <c r="J225" i="4"/>
  <c r="K225" i="4"/>
  <c r="H226" i="4"/>
  <c r="I226" i="4"/>
  <c r="J226" i="4"/>
  <c r="K226" i="4"/>
  <c r="H227" i="4"/>
  <c r="I227" i="4"/>
  <c r="J227" i="4"/>
  <c r="K227" i="4"/>
  <c r="H228" i="4"/>
  <c r="I228" i="4"/>
  <c r="J228" i="4"/>
  <c r="K228" i="4"/>
  <c r="H229" i="4"/>
  <c r="I229" i="4"/>
  <c r="J229" i="4"/>
  <c r="K229" i="4"/>
  <c r="H230" i="4"/>
  <c r="I230" i="4"/>
  <c r="J230" i="4"/>
  <c r="K230" i="4"/>
  <c r="H231" i="4"/>
  <c r="I231" i="4"/>
  <c r="J231" i="4"/>
  <c r="K231" i="4"/>
  <c r="H232" i="4"/>
  <c r="I232" i="4"/>
  <c r="J232" i="4"/>
  <c r="K232" i="4"/>
  <c r="H233" i="4"/>
  <c r="J233" i="4"/>
  <c r="K233" i="4"/>
  <c r="I233" i="4"/>
  <c r="H161" i="4"/>
  <c r="I161" i="4"/>
  <c r="J161" i="4"/>
  <c r="K161" i="4"/>
  <c r="H162" i="4"/>
  <c r="I162" i="4"/>
  <c r="J162" i="4"/>
  <c r="K162" i="4"/>
  <c r="H39" i="4"/>
  <c r="I39" i="4"/>
  <c r="J39" i="4"/>
  <c r="K39" i="4"/>
  <c r="H62" i="4"/>
  <c r="I62" i="4"/>
  <c r="J62" i="4"/>
  <c r="K62" i="4"/>
  <c r="H63" i="4"/>
  <c r="I63" i="4"/>
  <c r="J63" i="4"/>
  <c r="K63" i="4"/>
  <c r="H64" i="4"/>
  <c r="I64" i="4"/>
  <c r="J64" i="4"/>
  <c r="K64" i="4"/>
  <c r="H65" i="4"/>
  <c r="I65" i="4"/>
  <c r="J65" i="4"/>
  <c r="K65" i="4"/>
  <c r="H163" i="4"/>
  <c r="I163" i="4"/>
  <c r="J163" i="4"/>
  <c r="K163" i="4"/>
  <c r="H28" i="4"/>
  <c r="I28" i="4"/>
  <c r="J28" i="4"/>
  <c r="K28" i="4"/>
  <c r="H29" i="4"/>
  <c r="I29" i="4"/>
  <c r="J29" i="4"/>
  <c r="K29" i="4"/>
  <c r="H83" i="4"/>
  <c r="I83" i="4"/>
  <c r="J83" i="4"/>
  <c r="K83" i="4"/>
  <c r="H244" i="4"/>
  <c r="I244" i="4"/>
  <c r="J244" i="4"/>
  <c r="K244" i="4"/>
  <c r="H51" i="4"/>
  <c r="I51" i="4"/>
  <c r="J51" i="4"/>
  <c r="K51" i="4"/>
  <c r="H76" i="4"/>
  <c r="I76" i="4"/>
  <c r="J76" i="4"/>
  <c r="K76" i="4"/>
  <c r="H164" i="4"/>
  <c r="I164" i="4"/>
  <c r="J164" i="4"/>
  <c r="K164" i="4"/>
  <c r="H40" i="4"/>
  <c r="I40" i="4"/>
  <c r="J40" i="4"/>
  <c r="K40" i="4"/>
  <c r="H84" i="4"/>
  <c r="I84" i="4"/>
  <c r="J84" i="4"/>
  <c r="K84" i="4"/>
  <c r="H8" i="4"/>
  <c r="I8" i="4"/>
  <c r="J8" i="4"/>
  <c r="K8" i="4"/>
  <c r="H9" i="4"/>
  <c r="I9" i="4"/>
  <c r="J9" i="4"/>
  <c r="K9" i="4"/>
  <c r="H10" i="4"/>
  <c r="I10" i="4"/>
  <c r="J10" i="4"/>
  <c r="K10" i="4"/>
  <c r="H11" i="4"/>
  <c r="I11" i="4"/>
  <c r="J11" i="4"/>
  <c r="K11" i="4"/>
  <c r="H30" i="4"/>
  <c r="I30" i="4"/>
  <c r="J30" i="4"/>
  <c r="K30" i="4"/>
  <c r="H31" i="4"/>
  <c r="I31" i="4"/>
  <c r="J31" i="4"/>
  <c r="K31" i="4"/>
  <c r="H19" i="4"/>
  <c r="I19" i="4"/>
  <c r="J19" i="4"/>
  <c r="K19" i="4"/>
  <c r="H32" i="4"/>
  <c r="I32" i="4"/>
  <c r="J32" i="4"/>
  <c r="K32" i="4"/>
  <c r="H33" i="4"/>
  <c r="I33" i="4"/>
  <c r="J33" i="4"/>
  <c r="K33" i="4"/>
  <c r="H85" i="4"/>
  <c r="I85" i="4"/>
  <c r="J85" i="4"/>
  <c r="K85" i="4"/>
  <c r="H73" i="4"/>
  <c r="I73" i="4"/>
  <c r="J73" i="4"/>
  <c r="K73" i="4"/>
  <c r="H245" i="4"/>
  <c r="I245" i="4"/>
  <c r="J245" i="4"/>
  <c r="K245" i="4"/>
  <c r="H246" i="4"/>
  <c r="I246" i="4"/>
  <c r="J246" i="4"/>
  <c r="K246" i="4"/>
  <c r="H18" i="4"/>
  <c r="I18" i="4"/>
  <c r="J18" i="4"/>
  <c r="K18" i="4"/>
  <c r="H37" i="4"/>
  <c r="I37" i="4"/>
  <c r="J37" i="4"/>
  <c r="K37" i="4"/>
  <c r="H38" i="4"/>
  <c r="I38" i="4"/>
  <c r="J38" i="4"/>
  <c r="K38" i="4"/>
  <c r="H20" i="4"/>
  <c r="I20" i="4"/>
  <c r="J20" i="4"/>
  <c r="K20" i="4"/>
  <c r="H12" i="4"/>
  <c r="I12" i="4"/>
  <c r="J12" i="4"/>
  <c r="K12" i="4"/>
  <c r="H13" i="4"/>
  <c r="I13" i="4"/>
  <c r="J13" i="4"/>
  <c r="K13" i="4"/>
  <c r="H193" i="4"/>
  <c r="I193" i="4"/>
  <c r="J193" i="4"/>
  <c r="K193" i="4"/>
  <c r="H165" i="4"/>
  <c r="I165" i="4"/>
  <c r="J165" i="4"/>
  <c r="K165" i="4"/>
  <c r="H34" i="4"/>
  <c r="I34" i="4"/>
  <c r="J34" i="4"/>
  <c r="K34" i="4"/>
  <c r="H35" i="4"/>
  <c r="I35" i="4"/>
  <c r="J35" i="4"/>
  <c r="K35" i="4"/>
  <c r="H77" i="4"/>
  <c r="I77" i="4"/>
  <c r="J77" i="4"/>
  <c r="K77" i="4"/>
  <c r="H166" i="4"/>
  <c r="I166" i="4"/>
  <c r="J166" i="4"/>
  <c r="K166" i="4"/>
  <c r="H23" i="4"/>
  <c r="I23" i="4"/>
  <c r="J23" i="4"/>
  <c r="K23" i="4"/>
  <c r="H167" i="4"/>
  <c r="I167" i="4"/>
  <c r="J167" i="4"/>
  <c r="K167" i="4"/>
  <c r="H168" i="4"/>
  <c r="I168" i="4"/>
  <c r="J168" i="4"/>
  <c r="K168" i="4"/>
  <c r="H247" i="4"/>
  <c r="I247" i="4"/>
  <c r="J247" i="4"/>
  <c r="K247" i="4"/>
  <c r="H36" i="4"/>
  <c r="I36" i="4"/>
  <c r="J36" i="4"/>
  <c r="K36" i="4"/>
  <c r="J160" i="4"/>
  <c r="K160" i="4"/>
  <c r="I160" i="4"/>
  <c r="H160" i="4"/>
  <c r="H159" i="4"/>
  <c r="I159" i="4"/>
  <c r="J159" i="4"/>
  <c r="K159" i="4"/>
  <c r="H157" i="4"/>
  <c r="I157" i="4"/>
  <c r="J157" i="4"/>
  <c r="K157" i="4"/>
  <c r="H158" i="4"/>
  <c r="I158" i="4"/>
  <c r="J158" i="4"/>
  <c r="K158" i="4"/>
  <c r="H156" i="4"/>
  <c r="I156" i="4"/>
  <c r="J156" i="4"/>
  <c r="K156" i="4"/>
  <c r="H27" i="4"/>
  <c r="I27" i="4"/>
  <c r="J27" i="4"/>
  <c r="K27" i="4"/>
  <c r="H52" i="4"/>
  <c r="I52" i="4"/>
  <c r="J52" i="4"/>
  <c r="K52" i="4"/>
  <c r="H53" i="4"/>
  <c r="I53" i="4"/>
  <c r="J53" i="4"/>
  <c r="K53" i="4"/>
  <c r="H67" i="4"/>
  <c r="I67" i="4"/>
  <c r="J67" i="4"/>
  <c r="K67" i="4"/>
  <c r="H41" i="4"/>
  <c r="I41" i="4"/>
  <c r="J41" i="4"/>
  <c r="K41" i="4"/>
  <c r="H42" i="4"/>
  <c r="I42" i="4"/>
  <c r="J42" i="4"/>
  <c r="K42" i="4"/>
  <c r="H169" i="4"/>
  <c r="I169" i="4"/>
  <c r="J169" i="4"/>
  <c r="K169" i="4"/>
  <c r="H170" i="4"/>
  <c r="I170" i="4"/>
  <c r="J170" i="4"/>
  <c r="K170" i="4"/>
  <c r="H171" i="4"/>
  <c r="I171" i="4"/>
  <c r="J171" i="4"/>
  <c r="K171" i="4"/>
  <c r="H172" i="4"/>
  <c r="I172" i="4"/>
  <c r="J172" i="4"/>
  <c r="K172" i="4"/>
  <c r="H173" i="4"/>
  <c r="I173" i="4"/>
  <c r="J173" i="4"/>
  <c r="K173" i="4"/>
  <c r="H174" i="4"/>
  <c r="I174" i="4"/>
  <c r="J174" i="4"/>
  <c r="K174" i="4"/>
  <c r="H175" i="4"/>
  <c r="I175" i="4"/>
  <c r="J175" i="4"/>
  <c r="K175" i="4"/>
  <c r="H176" i="4"/>
  <c r="I176" i="4"/>
  <c r="J176" i="4"/>
  <c r="K176" i="4"/>
  <c r="H71" i="4"/>
  <c r="I71" i="4"/>
  <c r="J71" i="4"/>
  <c r="K71" i="4"/>
  <c r="H72" i="4"/>
  <c r="I72" i="4"/>
  <c r="J72" i="4"/>
  <c r="K72" i="4"/>
  <c r="H239" i="4"/>
  <c r="I239" i="4"/>
  <c r="J239" i="4"/>
  <c r="K239" i="4"/>
  <c r="H243" i="4"/>
  <c r="I243" i="4"/>
  <c r="J243" i="4"/>
  <c r="K243" i="4"/>
  <c r="H194" i="4"/>
  <c r="I194" i="4"/>
  <c r="J194" i="4"/>
  <c r="K194" i="4"/>
  <c r="H248" i="4"/>
  <c r="I248" i="4"/>
  <c r="J248" i="4"/>
  <c r="K248" i="4"/>
  <c r="H54" i="4"/>
  <c r="I54" i="4"/>
  <c r="J54" i="4"/>
  <c r="K54" i="4"/>
  <c r="H55" i="4"/>
  <c r="I55" i="4"/>
  <c r="J55" i="4"/>
  <c r="K55" i="4"/>
  <c r="H22" i="4"/>
  <c r="I22" i="4"/>
  <c r="J22" i="4"/>
  <c r="K22" i="4"/>
  <c r="H240" i="4"/>
  <c r="I240" i="4"/>
  <c r="J240" i="4"/>
  <c r="K240" i="4"/>
  <c r="H195" i="4"/>
  <c r="I195" i="4"/>
  <c r="J195" i="4"/>
  <c r="K195" i="4"/>
  <c r="H43" i="4"/>
  <c r="I43" i="4"/>
  <c r="J43" i="4"/>
  <c r="K43" i="4"/>
  <c r="H44" i="4"/>
  <c r="I44" i="4"/>
  <c r="J44" i="4"/>
  <c r="K44" i="4"/>
  <c r="H56" i="4"/>
  <c r="I56" i="4"/>
  <c r="J56" i="4"/>
  <c r="K56" i="4"/>
  <c r="H57" i="4"/>
  <c r="I57" i="4"/>
  <c r="J57" i="4"/>
  <c r="K57" i="4"/>
  <c r="H17" i="4"/>
  <c r="I17" i="4"/>
  <c r="J17" i="4"/>
  <c r="K17" i="4"/>
  <c r="H68" i="4"/>
  <c r="I68" i="4"/>
  <c r="J68" i="4"/>
  <c r="K68" i="4"/>
  <c r="H87" i="4"/>
  <c r="I87" i="4"/>
  <c r="J87" i="4"/>
  <c r="K87" i="4"/>
  <c r="H88" i="4"/>
  <c r="I88" i="4"/>
  <c r="J88" i="4"/>
  <c r="K88" i="4"/>
  <c r="H89" i="4"/>
  <c r="I89" i="4"/>
  <c r="J89" i="4"/>
  <c r="K89" i="4"/>
  <c r="H90" i="4"/>
  <c r="I90" i="4"/>
  <c r="J90" i="4"/>
  <c r="K90" i="4"/>
  <c r="H91" i="4"/>
  <c r="I91" i="4"/>
  <c r="J91" i="4"/>
  <c r="K91" i="4"/>
  <c r="H92" i="4"/>
  <c r="I92" i="4"/>
  <c r="J92" i="4"/>
  <c r="K92" i="4"/>
  <c r="H93" i="4"/>
  <c r="I93" i="4"/>
  <c r="J93" i="4"/>
  <c r="K93" i="4"/>
  <c r="H94" i="4"/>
  <c r="I94" i="4"/>
  <c r="J94" i="4"/>
  <c r="K94" i="4"/>
  <c r="H95" i="4"/>
  <c r="I95" i="4"/>
  <c r="J95" i="4"/>
  <c r="K95" i="4"/>
  <c r="H177" i="4"/>
  <c r="I177" i="4"/>
  <c r="J177" i="4"/>
  <c r="K177" i="4"/>
  <c r="H178" i="4"/>
  <c r="I178" i="4"/>
  <c r="J178" i="4"/>
  <c r="K178" i="4"/>
  <c r="H179" i="4"/>
  <c r="I179" i="4"/>
  <c r="J179" i="4"/>
  <c r="K179" i="4"/>
  <c r="H180" i="4"/>
  <c r="I180" i="4"/>
  <c r="J180" i="4"/>
  <c r="K180" i="4"/>
  <c r="H96" i="4"/>
  <c r="I96" i="4"/>
  <c r="J96" i="4"/>
  <c r="K96" i="4"/>
  <c r="H97" i="4"/>
  <c r="I97" i="4"/>
  <c r="J97" i="4"/>
  <c r="K97" i="4"/>
  <c r="H98" i="4"/>
  <c r="I98" i="4"/>
  <c r="J98" i="4"/>
  <c r="K98" i="4"/>
  <c r="H99" i="4"/>
  <c r="I99" i="4"/>
  <c r="J99" i="4"/>
  <c r="K99" i="4"/>
  <c r="H181" i="4"/>
  <c r="I181" i="4"/>
  <c r="J181" i="4"/>
  <c r="K181" i="4"/>
  <c r="H182" i="4"/>
  <c r="I182" i="4"/>
  <c r="J182" i="4"/>
  <c r="K182" i="4"/>
  <c r="H183" i="4"/>
  <c r="I183" i="4"/>
  <c r="J183" i="4"/>
  <c r="K183" i="4"/>
  <c r="H184" i="4"/>
  <c r="I184" i="4"/>
  <c r="J184" i="4"/>
  <c r="K184" i="4"/>
  <c r="H45" i="4"/>
  <c r="I45" i="4"/>
  <c r="J45" i="4"/>
  <c r="K45" i="4"/>
  <c r="H46" i="4"/>
  <c r="I46" i="4"/>
  <c r="J46" i="4"/>
  <c r="K46" i="4"/>
  <c r="H241" i="4"/>
  <c r="I241" i="4"/>
  <c r="J241" i="4"/>
  <c r="K241" i="4"/>
  <c r="H21" i="4"/>
  <c r="I21" i="4"/>
  <c r="J21" i="4"/>
  <c r="K21" i="4"/>
  <c r="H100" i="4"/>
  <c r="I100" i="4"/>
  <c r="J100" i="4"/>
  <c r="K100" i="4"/>
  <c r="H196" i="4"/>
  <c r="I196" i="4"/>
  <c r="J196" i="4"/>
  <c r="K196" i="4"/>
  <c r="H69" i="4"/>
  <c r="I69" i="4"/>
  <c r="J69" i="4"/>
  <c r="K69" i="4"/>
  <c r="H101" i="4"/>
  <c r="I101" i="4"/>
  <c r="J101" i="4"/>
  <c r="K101" i="4"/>
  <c r="H102" i="4"/>
  <c r="I102" i="4"/>
  <c r="J102" i="4"/>
  <c r="K102" i="4"/>
  <c r="H103" i="4"/>
  <c r="I103" i="4"/>
  <c r="J103" i="4"/>
  <c r="K103" i="4"/>
  <c r="H104" i="4"/>
  <c r="I104" i="4"/>
  <c r="J104" i="4"/>
  <c r="K104" i="4"/>
  <c r="H242" i="4"/>
  <c r="I242" i="4"/>
  <c r="J242" i="4"/>
  <c r="K242" i="4"/>
  <c r="H105" i="4"/>
  <c r="I105" i="4"/>
  <c r="J105" i="4"/>
  <c r="K105" i="4"/>
  <c r="H106" i="4"/>
  <c r="I106" i="4"/>
  <c r="J106" i="4"/>
  <c r="K106" i="4"/>
  <c r="H107" i="4"/>
  <c r="I107" i="4"/>
  <c r="J107" i="4"/>
  <c r="K107" i="4"/>
  <c r="H108" i="4"/>
  <c r="I108" i="4"/>
  <c r="J108" i="4"/>
  <c r="K108" i="4"/>
  <c r="H58" i="4"/>
  <c r="I58" i="4"/>
  <c r="J58" i="4"/>
  <c r="K58" i="4"/>
  <c r="H59" i="4"/>
  <c r="I59" i="4"/>
  <c r="J59" i="4"/>
  <c r="K59" i="4"/>
  <c r="H60" i="4"/>
  <c r="I60" i="4"/>
  <c r="J60" i="4"/>
  <c r="K60" i="4"/>
  <c r="H61" i="4"/>
  <c r="I61" i="4"/>
  <c r="J61" i="4"/>
  <c r="K61" i="4"/>
  <c r="H109" i="4"/>
  <c r="I109" i="4"/>
  <c r="J109" i="4"/>
  <c r="K109" i="4"/>
  <c r="H110" i="4"/>
  <c r="I110" i="4"/>
  <c r="J110" i="4"/>
  <c r="K110" i="4"/>
  <c r="H111" i="4"/>
  <c r="I111" i="4"/>
  <c r="J111" i="4"/>
  <c r="K111" i="4"/>
  <c r="H112" i="4"/>
  <c r="I112" i="4"/>
  <c r="J112" i="4"/>
  <c r="K112" i="4"/>
  <c r="H113" i="4"/>
  <c r="I113" i="4"/>
  <c r="J113" i="4"/>
  <c r="K113" i="4"/>
  <c r="H114" i="4"/>
  <c r="I114" i="4"/>
  <c r="J114" i="4"/>
  <c r="K114" i="4"/>
  <c r="H115" i="4"/>
  <c r="I115" i="4"/>
  <c r="J115" i="4"/>
  <c r="K115" i="4"/>
  <c r="H116" i="4"/>
  <c r="I116" i="4"/>
  <c r="J116" i="4"/>
  <c r="K116" i="4"/>
  <c r="H117" i="4"/>
  <c r="I117" i="4"/>
  <c r="J117" i="4"/>
  <c r="K117" i="4"/>
  <c r="H118" i="4"/>
  <c r="I118" i="4"/>
  <c r="J118" i="4"/>
  <c r="K118" i="4"/>
  <c r="H119" i="4"/>
  <c r="I119" i="4"/>
  <c r="J119" i="4"/>
  <c r="K119" i="4"/>
  <c r="H120" i="4"/>
  <c r="I120" i="4"/>
  <c r="J120" i="4"/>
  <c r="K120" i="4"/>
  <c r="H121" i="4"/>
  <c r="I121" i="4"/>
  <c r="J121" i="4"/>
  <c r="K121" i="4"/>
  <c r="H47" i="4"/>
  <c r="I47" i="4"/>
  <c r="J47" i="4"/>
  <c r="K47" i="4"/>
  <c r="H48" i="4"/>
  <c r="I48" i="4"/>
  <c r="J48" i="4"/>
  <c r="K48" i="4"/>
  <c r="H75" i="4"/>
  <c r="I75" i="4"/>
  <c r="J75" i="4"/>
  <c r="K75" i="4"/>
  <c r="H122" i="4"/>
  <c r="I122" i="4"/>
  <c r="J122" i="4"/>
  <c r="K122" i="4"/>
  <c r="H185" i="4"/>
  <c r="I185" i="4"/>
  <c r="J185" i="4"/>
  <c r="K185" i="4"/>
  <c r="H186" i="4"/>
  <c r="I186" i="4"/>
  <c r="J186" i="4"/>
  <c r="K186" i="4"/>
  <c r="H187" i="4"/>
  <c r="I187" i="4"/>
  <c r="J187" i="4"/>
  <c r="K187" i="4"/>
  <c r="H188" i="4"/>
  <c r="I188" i="4"/>
  <c r="J188" i="4"/>
  <c r="K188" i="4"/>
  <c r="H123" i="4"/>
  <c r="I123" i="4"/>
  <c r="J123" i="4"/>
  <c r="K123" i="4"/>
  <c r="H124" i="4"/>
  <c r="I124" i="4"/>
  <c r="J124" i="4"/>
  <c r="K124" i="4"/>
  <c r="H125" i="4"/>
  <c r="I125" i="4"/>
  <c r="J125" i="4"/>
  <c r="K125" i="4"/>
  <c r="H126" i="4"/>
  <c r="I126" i="4"/>
  <c r="J126" i="4"/>
  <c r="K126" i="4"/>
  <c r="H189" i="4"/>
  <c r="I189" i="4"/>
  <c r="J189" i="4"/>
  <c r="K189" i="4"/>
  <c r="H190" i="4"/>
  <c r="I190" i="4"/>
  <c r="J190" i="4"/>
  <c r="K190" i="4"/>
  <c r="H191" i="4"/>
  <c r="I191" i="4"/>
  <c r="J191" i="4"/>
  <c r="K191" i="4"/>
  <c r="H192" i="4"/>
  <c r="I192" i="4"/>
  <c r="J192" i="4"/>
  <c r="K192" i="4"/>
  <c r="H127" i="4"/>
  <c r="I127" i="4"/>
  <c r="J127" i="4"/>
  <c r="K127" i="4"/>
  <c r="H128" i="4"/>
  <c r="I128" i="4"/>
  <c r="J128" i="4"/>
  <c r="K128" i="4"/>
  <c r="H129" i="4"/>
  <c r="I129" i="4"/>
  <c r="J129" i="4"/>
  <c r="K129" i="4"/>
  <c r="H130" i="4"/>
  <c r="I130" i="4"/>
  <c r="J130" i="4"/>
  <c r="K130" i="4"/>
  <c r="H131" i="4"/>
  <c r="I131" i="4"/>
  <c r="J131" i="4"/>
  <c r="K131" i="4"/>
  <c r="H132" i="4"/>
  <c r="I132" i="4"/>
  <c r="J132" i="4"/>
  <c r="K132" i="4"/>
  <c r="H133" i="4"/>
  <c r="I133" i="4"/>
  <c r="J133" i="4"/>
  <c r="K133" i="4"/>
  <c r="H134" i="4"/>
  <c r="I134" i="4"/>
  <c r="J134" i="4"/>
  <c r="K134" i="4"/>
  <c r="H135" i="4"/>
  <c r="I135" i="4"/>
  <c r="J135" i="4"/>
  <c r="K135" i="4"/>
  <c r="H136" i="4"/>
  <c r="I136" i="4"/>
  <c r="J136" i="4"/>
  <c r="K136" i="4"/>
  <c r="H137" i="4"/>
  <c r="I137" i="4"/>
  <c r="J137" i="4"/>
  <c r="K137" i="4"/>
  <c r="H138" i="4"/>
  <c r="I138" i="4"/>
  <c r="J138" i="4"/>
  <c r="K138" i="4"/>
  <c r="H139" i="4"/>
  <c r="I139" i="4"/>
  <c r="J139" i="4"/>
  <c r="K139" i="4"/>
  <c r="H140" i="4"/>
  <c r="I140" i="4"/>
  <c r="J140" i="4"/>
  <c r="K140" i="4"/>
  <c r="H141" i="4"/>
  <c r="I141" i="4"/>
  <c r="J141" i="4"/>
  <c r="K141" i="4"/>
  <c r="H70" i="4"/>
  <c r="I70" i="4"/>
  <c r="J70" i="4"/>
  <c r="K70" i="4"/>
  <c r="H142" i="4"/>
  <c r="I142" i="4"/>
  <c r="J142" i="4"/>
  <c r="K142" i="4"/>
  <c r="H82" i="4"/>
  <c r="I82" i="4"/>
  <c r="J82" i="4"/>
  <c r="K82" i="4"/>
  <c r="H80" i="4"/>
  <c r="I80" i="4"/>
  <c r="J80" i="4"/>
  <c r="K80" i="4"/>
  <c r="H81" i="4"/>
  <c r="I81" i="4"/>
  <c r="J81" i="4"/>
  <c r="K81" i="4"/>
  <c r="H49" i="4"/>
  <c r="I49" i="4"/>
  <c r="J49" i="4"/>
  <c r="K49" i="4"/>
  <c r="H50" i="4"/>
  <c r="I50" i="4"/>
  <c r="J50" i="4"/>
  <c r="K50" i="4"/>
  <c r="H143" i="4"/>
  <c r="I143" i="4"/>
  <c r="J143" i="4"/>
  <c r="K143" i="4"/>
  <c r="H144" i="4"/>
  <c r="I144" i="4"/>
  <c r="J144" i="4"/>
  <c r="K144" i="4"/>
  <c r="H145" i="4"/>
  <c r="I145" i="4"/>
  <c r="J145" i="4"/>
  <c r="K145" i="4"/>
  <c r="H146" i="4"/>
  <c r="I146" i="4"/>
  <c r="J146" i="4"/>
  <c r="K146" i="4"/>
  <c r="H147" i="4"/>
  <c r="I147" i="4"/>
  <c r="J147" i="4"/>
  <c r="K147" i="4"/>
  <c r="H148" i="4"/>
  <c r="I148" i="4"/>
  <c r="J148" i="4"/>
  <c r="K148" i="4"/>
  <c r="H149" i="4"/>
  <c r="I149" i="4"/>
  <c r="J149" i="4"/>
  <c r="K149" i="4"/>
  <c r="H150" i="4"/>
  <c r="I150" i="4"/>
  <c r="J150" i="4"/>
  <c r="K150" i="4"/>
  <c r="H151" i="4"/>
  <c r="I151" i="4"/>
  <c r="J151" i="4"/>
  <c r="K151" i="4"/>
  <c r="H152" i="4"/>
  <c r="I152" i="4"/>
  <c r="J152" i="4"/>
  <c r="K152" i="4"/>
  <c r="H153" i="4"/>
  <c r="I153" i="4"/>
  <c r="J153" i="4"/>
  <c r="K153" i="4"/>
  <c r="H154" i="4"/>
  <c r="I154" i="4"/>
  <c r="J154" i="4"/>
  <c r="K154" i="4"/>
  <c r="H155" i="4"/>
  <c r="I155" i="4"/>
  <c r="J155" i="4"/>
  <c r="K155" i="4"/>
  <c r="H25" i="4"/>
  <c r="I25" i="4"/>
  <c r="J25" i="4"/>
  <c r="K25" i="4"/>
  <c r="H26" i="4"/>
  <c r="I26" i="4"/>
  <c r="J26" i="4"/>
  <c r="K26" i="4"/>
  <c r="J15" i="4"/>
  <c r="K15" i="4"/>
  <c r="I15" i="4"/>
  <c r="H15" i="4"/>
</calcChain>
</file>

<file path=xl/sharedStrings.xml><?xml version="1.0" encoding="utf-8"?>
<sst xmlns="http://schemas.openxmlformats.org/spreadsheetml/2006/main" count="1927" uniqueCount="637">
  <si>
    <t xml:space="preserve">Вл.Акционерное общество "Научно-производственное объединение по медицинским иммунобиологическим препаратам "Микроген"  (АО "НПО "Микроген"), Россия (7722422237); Вып.к.Перв.Уп.Втор.Уп.Пр.Акционерное общество "Научно-производственное объединение по медицинским иммунобиологическим препаратам "Микроген"  (АО "НПО "Микроген"), Россия (7722422237);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</si>
  <si>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</si>
  <si>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</si>
  <si>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</si>
  <si>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</si>
  <si>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</si>
  <si>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</si>
  <si>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</si>
  <si>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</si>
  <si>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</si>
  <si>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</si>
  <si>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</si>
  <si>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Альбумин человека</t>
  </si>
  <si>
    <t>Альбумин</t>
  </si>
  <si>
    <t>ЛСР-003721/07</t>
  </si>
  <si>
    <t>4607001910022</t>
  </si>
  <si>
    <t>Аминосалициловая кислота</t>
  </si>
  <si>
    <t>Амоксициллин+[Клавулановая кислота]</t>
  </si>
  <si>
    <t>Аугментин</t>
  </si>
  <si>
    <t>П N015030/05</t>
  </si>
  <si>
    <t>5000483349301</t>
  </si>
  <si>
    <t>П N011997/01</t>
  </si>
  <si>
    <t>4607008130850</t>
  </si>
  <si>
    <t>П N015030/02</t>
  </si>
  <si>
    <t>4607008130140</t>
  </si>
  <si>
    <t>Ампициллин</t>
  </si>
  <si>
    <t>ЛС-000658</t>
  </si>
  <si>
    <t>Аскорбиновая кислота</t>
  </si>
  <si>
    <t>Ацикловир</t>
  </si>
  <si>
    <t>ЛСР-010797/08</t>
  </si>
  <si>
    <t>4603679001291</t>
  </si>
  <si>
    <t>Бензилбензоат</t>
  </si>
  <si>
    <t>4603679001024</t>
  </si>
  <si>
    <t>Блеомицин</t>
  </si>
  <si>
    <t>Гонадотропин хорионический</t>
  </si>
  <si>
    <t>Дигоксин</t>
  </si>
  <si>
    <t>Ибупрофен</t>
  </si>
  <si>
    <t>Изониазид</t>
  </si>
  <si>
    <t>Иммуноглобулин человека нормальный</t>
  </si>
  <si>
    <t>ЛСР-003765/08</t>
  </si>
  <si>
    <t>4607001910084</t>
  </si>
  <si>
    <t>Кальция глюконат</t>
  </si>
  <si>
    <t>Канамицин</t>
  </si>
  <si>
    <t>ЛС-000348</t>
  </si>
  <si>
    <t>Кетамин</t>
  </si>
  <si>
    <t>Р N000298/01</t>
  </si>
  <si>
    <t>Мадопар "250"</t>
  </si>
  <si>
    <t>Линезолид</t>
  </si>
  <si>
    <t>Лоратадин</t>
  </si>
  <si>
    <t>Метформин</t>
  </si>
  <si>
    <t>Глюкофаж</t>
  </si>
  <si>
    <t>П N014600/01</t>
  </si>
  <si>
    <t>3596540050010</t>
  </si>
  <si>
    <t>3596540050027</t>
  </si>
  <si>
    <t>3596540040035</t>
  </si>
  <si>
    <t>ЛСР-002098/10</t>
  </si>
  <si>
    <t>3596540070056</t>
  </si>
  <si>
    <t>3596540070117</t>
  </si>
  <si>
    <t>Натрия хлорид</t>
  </si>
  <si>
    <t>Р N003758/01</t>
  </si>
  <si>
    <t>4605258001081</t>
  </si>
  <si>
    <t>4605258001098</t>
  </si>
  <si>
    <t>Пипекурония бромид</t>
  </si>
  <si>
    <t>Преднизолон</t>
  </si>
  <si>
    <t>ЛС-001289</t>
  </si>
  <si>
    <t>4603679001031</t>
  </si>
  <si>
    <t>Прокаин</t>
  </si>
  <si>
    <t>Новокаин</t>
  </si>
  <si>
    <t>Р N002917/01</t>
  </si>
  <si>
    <t>Ретинол</t>
  </si>
  <si>
    <t>ЛСР-007833/08</t>
  </si>
  <si>
    <t>4603679003981</t>
  </si>
  <si>
    <t>4603679003639</t>
  </si>
  <si>
    <t>Тиоктовая кислота</t>
  </si>
  <si>
    <t>Липоевая кислота</t>
  </si>
  <si>
    <t>ЛСР-006275/08</t>
  </si>
  <si>
    <t>Фуросемид</t>
  </si>
  <si>
    <t>Цефазолин</t>
  </si>
  <si>
    <t>ЛС-001383</t>
  </si>
  <si>
    <t>Эналаприл</t>
  </si>
  <si>
    <t>Эпоэтин бета</t>
  </si>
  <si>
    <t>Леводопа+Бенсеразид</t>
  </si>
  <si>
    <t xml:space="preserve">П N014069/01
</t>
  </si>
  <si>
    <t>4601907002263</t>
  </si>
  <si>
    <t>Амброксол</t>
  </si>
  <si>
    <t>4605258001760</t>
  </si>
  <si>
    <t>4605258001777</t>
  </si>
  <si>
    <t>Гликлазид</t>
  </si>
  <si>
    <t>ЛСР-004790/07</t>
  </si>
  <si>
    <t>4603569720509</t>
  </si>
  <si>
    <t>Альфакальцидол</t>
  </si>
  <si>
    <t>Диабетон МВ</t>
  </si>
  <si>
    <t>ЛСР-006030/09</t>
  </si>
  <si>
    <t>4607159860514</t>
  </si>
  <si>
    <t>Оксидевит</t>
  </si>
  <si>
    <t>Р N001326/02</t>
  </si>
  <si>
    <t>4603827000190</t>
  </si>
  <si>
    <t>ЛП-000125</t>
  </si>
  <si>
    <t>4602565019150</t>
  </si>
  <si>
    <t>ЛСР-007012/08</t>
  </si>
  <si>
    <t>4810183001277</t>
  </si>
  <si>
    <t>4810183001703</t>
  </si>
  <si>
    <t>4603179003368</t>
  </si>
  <si>
    <t>Моксифлоксацин</t>
  </si>
  <si>
    <t>Глюкофаж Лонг</t>
  </si>
  <si>
    <t>Эверолимус</t>
  </si>
  <si>
    <t>Сертикан</t>
  </si>
  <si>
    <t>ЛС-002282</t>
  </si>
  <si>
    <t>ЛП-000802</t>
  </si>
  <si>
    <t>4603179000367</t>
  </si>
  <si>
    <t>Эналаприл-УБФ</t>
  </si>
  <si>
    <t>ЛП-000696</t>
  </si>
  <si>
    <t>4603179003658</t>
  </si>
  <si>
    <t>4605258002620</t>
  </si>
  <si>
    <t>4605258002637</t>
  </si>
  <si>
    <t>4605258002644</t>
  </si>
  <si>
    <t>4605258002651</t>
  </si>
  <si>
    <t>Эритропоэтин</t>
  </si>
  <si>
    <t>ЛС-001854</t>
  </si>
  <si>
    <t>4605258002668</t>
  </si>
  <si>
    <t>4605258002675</t>
  </si>
  <si>
    <t>4605258002705</t>
  </si>
  <si>
    <t>4605258002712</t>
  </si>
  <si>
    <t>4605258002729</t>
  </si>
  <si>
    <t>4605258002736</t>
  </si>
  <si>
    <t>4605258002699</t>
  </si>
  <si>
    <t>4605258002682</t>
  </si>
  <si>
    <t>ЛП-001641</t>
  </si>
  <si>
    <t>4603679003318</t>
  </si>
  <si>
    <t>P N003758/01</t>
  </si>
  <si>
    <t>4605258003771</t>
  </si>
  <si>
    <t>4605258003795</t>
  </si>
  <si>
    <t>4605258003788</t>
  </si>
  <si>
    <t>4605258003801</t>
  </si>
  <si>
    <t>4605258003818</t>
  </si>
  <si>
    <t>4605258003832</t>
  </si>
  <si>
    <t>4605258003825</t>
  </si>
  <si>
    <t>4605258003849</t>
  </si>
  <si>
    <t>4605258003863</t>
  </si>
  <si>
    <t>4605258003887</t>
  </si>
  <si>
    <t>4605258003870</t>
  </si>
  <si>
    <t>4605258004143</t>
  </si>
  <si>
    <t>4605258004167</t>
  </si>
  <si>
    <t>4605258004136</t>
  </si>
  <si>
    <t>4605258004150</t>
  </si>
  <si>
    <t>4605258004297</t>
  </si>
  <si>
    <t>4605258004303</t>
  </si>
  <si>
    <t>4605258003856</t>
  </si>
  <si>
    <t>Ривароксабан</t>
  </si>
  <si>
    <t>Ксарелто</t>
  </si>
  <si>
    <t>ЛП-000386</t>
  </si>
  <si>
    <t>ЛП-001457</t>
  </si>
  <si>
    <t>4008500017517</t>
  </si>
  <si>
    <t>4603179004112</t>
  </si>
  <si>
    <t>4603179004457</t>
  </si>
  <si>
    <t>4603179004464</t>
  </si>
  <si>
    <t>4602521010900</t>
  </si>
  <si>
    <t>4602521010894</t>
  </si>
  <si>
    <t>Эзомепразол</t>
  </si>
  <si>
    <t>ЛС-002333</t>
  </si>
  <si>
    <t>4605021001607</t>
  </si>
  <si>
    <t>4605260002724</t>
  </si>
  <si>
    <t>4600488000378</t>
  </si>
  <si>
    <t>4602784003534</t>
  </si>
  <si>
    <t>4640017590178</t>
  </si>
  <si>
    <t>4640017590161</t>
  </si>
  <si>
    <t>4640017590307</t>
  </si>
  <si>
    <t>4640017590314</t>
  </si>
  <si>
    <t>4640017590246</t>
  </si>
  <si>
    <t>B05CB01</t>
  </si>
  <si>
    <t>J01CR02</t>
  </si>
  <si>
    <t>N01BA02</t>
  </si>
  <si>
    <t>A10BB09</t>
  </si>
  <si>
    <t>J01XX08</t>
  </si>
  <si>
    <t>A10BA02</t>
  </si>
  <si>
    <t>R05CB06</t>
  </si>
  <si>
    <t>A11GA01</t>
  </si>
  <si>
    <t>D06BB03</t>
  </si>
  <si>
    <t>A16AX01</t>
  </si>
  <si>
    <t>C09AA02</t>
  </si>
  <si>
    <t>A11CA01</t>
  </si>
  <si>
    <t>P03AX01</t>
  </si>
  <si>
    <t>таблетки, 10 мг, 10 шт. - упаковки ячейковые контурные (3)  - пачки картонные</t>
  </si>
  <si>
    <t>R06AX13</t>
  </si>
  <si>
    <t>C03CA01</t>
  </si>
  <si>
    <t>J04AA01</t>
  </si>
  <si>
    <t>J06BA02</t>
  </si>
  <si>
    <t>L01DC01</t>
  </si>
  <si>
    <t>таблетки, 10 мг, 10 шт. - упаковки ячейковые контурные (1)  - пачки картонные</t>
  </si>
  <si>
    <t>J01DB04</t>
  </si>
  <si>
    <t>таблетки покрытые пленочной оболочкой, 400 мг, 10 шт. - упаковки ячейковые контурные (5)  - пачки картонные</t>
  </si>
  <si>
    <t>J04AC01</t>
  </si>
  <si>
    <t>J01MA14</t>
  </si>
  <si>
    <t>L04AA18</t>
  </si>
  <si>
    <t>таблетки, 40 мг, 10 шт. - упаковки ячейковые контурные (5)  - пачки картонные</t>
  </si>
  <si>
    <t>J01CA01</t>
  </si>
  <si>
    <t>таблетки, 10 мг, 10 шт. - упаковки ячейковые контурные (2)  - пачки картонные</t>
  </si>
  <si>
    <t>таблетки, 500 мг, 10 шт. - упаковки ячейковые контурные (5)  - пачки картонные</t>
  </si>
  <si>
    <t>B03XA01</t>
  </si>
  <si>
    <t>таблетки покрытые пленочной оболочкой, 500 мг, 10 шт. - упаковки ячейковые контурные (3)  - пачки картонные</t>
  </si>
  <si>
    <t>D07AA03</t>
  </si>
  <si>
    <t>C01AA05</t>
  </si>
  <si>
    <t>4607159862464</t>
  </si>
  <si>
    <t>N04BA02</t>
  </si>
  <si>
    <t>лиофилизат для приготовления раствора для инъекций, 15 мг,  - флаконы (1)  - пачки картонные</t>
  </si>
  <si>
    <t>таблетки покрытые пленочной оболочкой, 500 мг, 15 шт. - упаковки ячейковые контурные (2)  - пачки картонные</t>
  </si>
  <si>
    <t>M03AC06</t>
  </si>
  <si>
    <t>B05AA01</t>
  </si>
  <si>
    <t>Цинакальцет</t>
  </si>
  <si>
    <t>Ротокальцет</t>
  </si>
  <si>
    <t>H05BX01</t>
  </si>
  <si>
    <t>ЛП-003662</t>
  </si>
  <si>
    <t>4640018640568</t>
  </si>
  <si>
    <t>4640018640681</t>
  </si>
  <si>
    <t>4640018640551</t>
  </si>
  <si>
    <t>4640018640636</t>
  </si>
  <si>
    <t>4640018640605</t>
  </si>
  <si>
    <t>4640018640544</t>
  </si>
  <si>
    <t>4640018640629</t>
  </si>
  <si>
    <t>4640018640711</t>
  </si>
  <si>
    <t>4640018640599</t>
  </si>
  <si>
    <t>4640018640674</t>
  </si>
  <si>
    <t>4640018640650</t>
  </si>
  <si>
    <t>4640018640612</t>
  </si>
  <si>
    <t>таблетки покрытые пленочной оболочкой, 90 мг, 14 шт. - блистер (2)  - пачка картонная</t>
  </si>
  <si>
    <t>4640018640698</t>
  </si>
  <si>
    <t>таблетки покрытые пленочной оболочкой, 90 мг, 10 шт. - блистер  (1)  - пачка картонная</t>
  </si>
  <si>
    <t>4640018640667</t>
  </si>
  <si>
    <t>таблетки покрытые пленочной оболочкой, 90 мг, 10 шт. - блистер (6)  - пачка картонная</t>
  </si>
  <si>
    <t>4640018640704</t>
  </si>
  <si>
    <t>таблетки покрытые пленочной оболочкой, 30 мг, 10 шт. - блистер (6)  - пачка картонная</t>
  </si>
  <si>
    <t>4640018640582</t>
  </si>
  <si>
    <t>таблетки покрытые пленочной оболочкой, 60 мг, 10 шт. - блистер (6)  - пачка картонная</t>
  </si>
  <si>
    <t>4640018640643</t>
  </si>
  <si>
    <t>таблетки покрытые пленочной оболочкой, 30 мг, 14 шт. - блистер (2)  - пачка картонная</t>
  </si>
  <si>
    <t>4640018640575</t>
  </si>
  <si>
    <t>таблетки, 40 мг, 10 шт. - упаковки ячейковые контурные (2)  - пачки картонные</t>
  </si>
  <si>
    <t>Альбумин  человека</t>
  </si>
  <si>
    <t>драже, 50 мг, 200 шт. - банки (1)  - пачки картонные</t>
  </si>
  <si>
    <t>мазь для наружного применения, 5%, 10 г - тубы (1)  - пачки картонные</t>
  </si>
  <si>
    <t>мазь для наружного применения, 20%, 25 г - тубы (1)  - пачки картонные</t>
  </si>
  <si>
    <t>капсулы, 100 тыс.МЕ, 10 шт. - упаковки ячейковые контурные (3)  - пачки картонные</t>
  </si>
  <si>
    <t>мазь для наружного применения, 5 мг/г, 10 г - тубы (1)  - пачки картонные</t>
  </si>
  <si>
    <t>J01GB04</t>
  </si>
  <si>
    <t>таблетки покрытые пленочной оболочкой, 30 мг, 14 шт. - блистер (2)  - пачки картонные</t>
  </si>
  <si>
    <t>таблетки покрытые оболочкой, 25 мг, 10 шт. - упаковка ячейковая контурная (5)  - пачки картонные</t>
  </si>
  <si>
    <t>раствор для инфузий, 0.9%, 4500 мл - контейнеры (1)  - /с 2-портами/-ящики картонные (для стационаров)</t>
  </si>
  <si>
    <t>4605258005577</t>
  </si>
  <si>
    <t>раствор для инфузий, 0.9%, 1500 мл - контейнеры (4)  - /с 2-портами/-ящики картонные (для стационаров)</t>
  </si>
  <si>
    <t>4605258005539</t>
  </si>
  <si>
    <t>раствор для инфузий, 0.9%, 2000 мл - контейнеры (3)  - /с 2-портами/-ящики картонные (для стационаров)</t>
  </si>
  <si>
    <t>4605258005553</t>
  </si>
  <si>
    <t>раствор для инфузий, 0.9%, 4500 мл - контейнеры (1)  - /с 2-портами/-пакеты полимерные-ящики картонные</t>
  </si>
  <si>
    <t>4605258005485</t>
  </si>
  <si>
    <t>раствор для инфузий, 0.9%, 1500 мл - контейнеры (1)  - /с2-портами/-пакеты полимерные-ящики картонные</t>
  </si>
  <si>
    <t>4605258005461</t>
  </si>
  <si>
    <t>раствор для инфузий, 0.9%, 2000 мл - контейнеры (1)  - /с 2-портами/-пакеты полимерные-ящики картонные</t>
  </si>
  <si>
    <t>4605258005478</t>
  </si>
  <si>
    <t>таблетки, 500 мг, 10 шт. - контурная ячейковая упаковка (2)  - пачки картонные</t>
  </si>
  <si>
    <t>D11AX03</t>
  </si>
  <si>
    <t>таблетки, 500 мг, 10 шт. - контурная ячейковая упаковка (3)  - пачки картонные</t>
  </si>
  <si>
    <t xml:space="preserve">Вл.Вып.к.Перв.Уп.Втор.Уп.Пр.Общество с ограниченной ответственностью "Изварино Фарма" (ООО "Изварино Фарма"), Россия (5003022562); </t>
  </si>
  <si>
    <t>порошок для приготовления раствора для внутривенного и внутримышечного введения, 500 мг,  - флакон (1)  - пачка картонная</t>
  </si>
  <si>
    <t>A11CC03</t>
  </si>
  <si>
    <t>G03GA01</t>
  </si>
  <si>
    <t>ЛС-002469</t>
  </si>
  <si>
    <t>4602676000030</t>
  </si>
  <si>
    <t>N01AX03</t>
  </si>
  <si>
    <t>4602676003949</t>
  </si>
  <si>
    <t>таблетки, 500 мг, 10 шт. - упаковки безъячейковые контурные (1)  - коробки картонные</t>
  </si>
  <si>
    <t>раствор для инфузий, 10%, 100 мл - флаконы (1)  - пачки картонные</t>
  </si>
  <si>
    <t>капсулы, 100 тыс.МЕ, 10 шт. - упаковки ячейковые контурные (1)  - пачки картонные</t>
  </si>
  <si>
    <t xml:space="preserve">Вл.Вып.к.Перв.Уп.Втор.Уп.Пр.ОАО "Марбиофарм", Россия (1215001662); </t>
  </si>
  <si>
    <t>A02BC05</t>
  </si>
  <si>
    <t>таблетки, 40 мг, 14 шт. - упаковки ячейковые контурные (4)  - пачки картонные</t>
  </si>
  <si>
    <t xml:space="preserve">Вл.Вып.к.Перв.Уп.Втор.Уп.Пр.Общество с ограниченной ответственностью  "Авексима Сибирь", Россия (4205051780); 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</si>
  <si>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</si>
  <si>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 xml:space="preserve">Вл.Вып.к.Перв.Уп.Втор.Уп.Пр.Открытое Акционерное Общество "Уралбиофарм", Россия (6661000152); </t>
  </si>
  <si>
    <t>4610004581281</t>
  </si>
  <si>
    <t>таблетки покрытые пленочной оболочкой, 15 мг, 14 шт. - блистеры (2)  - пачки картонные</t>
  </si>
  <si>
    <t>8906010821272</t>
  </si>
  <si>
    <t>8906010821265</t>
  </si>
  <si>
    <t>8906010821234</t>
  </si>
  <si>
    <t>8906010821197</t>
  </si>
  <si>
    <t>8906010821241</t>
  </si>
  <si>
    <t>8906010821326</t>
  </si>
  <si>
    <t>8906010821173</t>
  </si>
  <si>
    <t>8906010821289</t>
  </si>
  <si>
    <t>8906010821340</t>
  </si>
  <si>
    <t>8906010821258</t>
  </si>
  <si>
    <t>таблетки покрытые пленочной оболочкой, 90 мг, 14 шт. - блистер (2)  - пачки картонные</t>
  </si>
  <si>
    <t>8906010821333</t>
  </si>
  <si>
    <t>таблетки покрытые пленочной оболочкой, 90 мг, 10 шт. - блистер (1)  - пачки картонные</t>
  </si>
  <si>
    <t>8906010821296</t>
  </si>
  <si>
    <t>таблетки покрытые пленочной оболочкой, 90 мг, 10 шт. - блистер (6)  - пачки картонные</t>
  </si>
  <si>
    <t>8906010821319</t>
  </si>
  <si>
    <t>таблетки покрытые пленочной оболочкой, 90 мг, 10 шт. - блистер (2)  - пачки картонные</t>
  </si>
  <si>
    <t>8906010821302</t>
  </si>
  <si>
    <t>8906010821210</t>
  </si>
  <si>
    <t>таблетки покрытые пленочной оболочкой, 30 мг, 14 шт. - блистер (1)  - пачки картонные</t>
  </si>
  <si>
    <t>8906010821203</t>
  </si>
  <si>
    <t>таблетки покрытые пленочной оболочкой, 30 мг, 10 шт. - блистер (2)  - пачки картонные</t>
  </si>
  <si>
    <t>8906010821180</t>
  </si>
  <si>
    <t>таблетки покрытые пленочной оболочкой, 30 мг, 14 шт. - блистер (6)  - пачки картонные</t>
  </si>
  <si>
    <t>8906010821227</t>
  </si>
  <si>
    <t>раствор для инфузий, 0.9%, 350 мл - контейнеры (1)  / с 1 портом / - ящики картонные (для стационаров)</t>
  </si>
  <si>
    <t>4605258006086</t>
  </si>
  <si>
    <t>раствор для инфузий, 0.9%, 450 мл - контейнеры (1)  / с 1 портом / - ящики картонные (для стационаров)</t>
  </si>
  <si>
    <t>4605258006093</t>
  </si>
  <si>
    <t>раствор для инфузий, 0.9%, 300 мл - контейнеры (1)  / с 1 портом / - ящики картонные (для стационаров)</t>
  </si>
  <si>
    <t>4605258006079</t>
  </si>
  <si>
    <t>раствор для инфузий, 0.9%, 350 мл - контейнеры (1)  / с 2 портами / - ящики картонные (для стационаров)</t>
  </si>
  <si>
    <t>4605258006208</t>
  </si>
  <si>
    <t>раствор для инфузий, 0.9%, 150 мл - контейнеры (1)  / с 2 портами / - пакеты</t>
  </si>
  <si>
    <t>4605258006123</t>
  </si>
  <si>
    <t>раствор для инфузий, 0.9%, 150 мл - контейнеры (1)  / с 1 портом / - пакеты</t>
  </si>
  <si>
    <t>4605258006000</t>
  </si>
  <si>
    <t>раствор для инфузий, 0.9%, 450 мл - контейнеры (1)  / с 2 портами / - пакеты</t>
  </si>
  <si>
    <t>4605258006154</t>
  </si>
  <si>
    <t>раствор для инфузий, 0.9%, 350 мл - контейнеры (1)  / с 1 портом / - пакеты</t>
  </si>
  <si>
    <t>4605258006024</t>
  </si>
  <si>
    <t>раствор для инфузий, 0.9%, 450 мл - контейнеры (1)  / с 2 портами / - ящики картонные (для стационаров)</t>
  </si>
  <si>
    <t>4605258006215</t>
  </si>
  <si>
    <t>раствор для инфузий, 0.9%, 150 мл - контейнеры (1)  / с 2 портами / - ящики картонные (для стационаров)</t>
  </si>
  <si>
    <t>4605258006185</t>
  </si>
  <si>
    <t>раствор для инфузий, 0.9%, 450 мл - контейнеры (1)  / с 1 портом / - пакеты</t>
  </si>
  <si>
    <t>4605258006031</t>
  </si>
  <si>
    <t>раствор для инфузий, 0.9%, 300 мл - контейнеры (1)  / с 2 портами / - пакеты</t>
  </si>
  <si>
    <t>4605258006130</t>
  </si>
  <si>
    <t>раствор для инфузий, 0.9%, 300 мл - контейнеры (1)  / с 2 портами / - ящики картонные (для стационаров)</t>
  </si>
  <si>
    <t>4605258006192</t>
  </si>
  <si>
    <t>раствор для инфузий, 0.9%, 150 мл - контейнеры (1)  / с 1 портом / - ящики картонные (для стационаров)</t>
  </si>
  <si>
    <t>4605258006062</t>
  </si>
  <si>
    <t>раствор для инфузий, 0.9%, 350 мл - контейнеры (1)  / с 2 портами / - пакеты</t>
  </si>
  <si>
    <t>4605258006147</t>
  </si>
  <si>
    <t>раствор для инфузий, 0.9%, 300 мл - контейнеры (1)  / с 1 портом / - пакеты</t>
  </si>
  <si>
    <t>4605258006017</t>
  </si>
  <si>
    <t>Ардуан</t>
  </si>
  <si>
    <t>П N011430/01</t>
  </si>
  <si>
    <t xml:space="preserve">Вл.Вып.к.Перв.Уп.Втор.Уп.Пр.ОАО "Гедеон Рихтер", Венгрия (HU10484878); </t>
  </si>
  <si>
    <t>ЛП-004587</t>
  </si>
  <si>
    <t>раствор для внутривенного и внутримышечного введения, 50 мг/мл, 2 мл - ампулы (5)  / -- / - упаковки ячейковые контурные (1) - пачки картонные</t>
  </si>
  <si>
    <t xml:space="preserve">Вл.Лаборатории Сервье, Франция (085 480 796 00151); Вып.к.Перв.Уп.Втор.Уп.Пр.ООО "СЕРВЬЕ РУС", Россия (5036050808); </t>
  </si>
  <si>
    <t>раствор для инфузий, 50 мг/мл, 25 мл - флаконы (1)  - пачки картонные</t>
  </si>
  <si>
    <t xml:space="preserve">Вл.Вып.к.Перв.Уп.Втор.Уп.Пр.ЗАО "НПК ЭХО", Россия (7728029897); </t>
  </si>
  <si>
    <t>таблетки с модифицированным высвобождением, 60 мг, 15 шт. - блистеры (2)  - пачки картонные</t>
  </si>
  <si>
    <t>таблетки, 0.5 мг, 10 шт. - блистер (6)  - пачка картонная</t>
  </si>
  <si>
    <t>4650069870272</t>
  </si>
  <si>
    <t>таблетки, 0.25 мг, 10 шт. - блистер (6)  - пачка картонная</t>
  </si>
  <si>
    <t>4650069870265</t>
  </si>
  <si>
    <t>таблетки, 0.75 мг, 10 шт. - блистер (6)  - пачка картонная</t>
  </si>
  <si>
    <t>4650069870258</t>
  </si>
  <si>
    <t>порошок для приготовления раствора для инъекций, 1 г,  - флакон (1)  - пачка картонная</t>
  </si>
  <si>
    <t>таблетки с модифицированным высвобождением, 60 мг, 14 шт. - блистеры (2)  - пачки картонные</t>
  </si>
  <si>
    <t>таблетки, 200 мг+50 мг, 100 шт. - флаконы темного стекла (1)  - пачки картонные</t>
  </si>
  <si>
    <t>капли для приема внутрь, 9 мкг/мл, 5 мл - флаконы (1)  - пачки картонные</t>
  </si>
  <si>
    <t>раствор для инфузий, 0.9%, 750 мл - контейнеры полиолефиновые с 2 портами (1)  - ящики картонные (для стационаров)</t>
  </si>
  <si>
    <t>4605258006222</t>
  </si>
  <si>
    <t>раствор для инфузий, 0.9%, 800 мл - контейнеры полиолефиновые с 2 портами (1)  - ящики картонные (для стационаров)</t>
  </si>
  <si>
    <t>4605258006239</t>
  </si>
  <si>
    <t>раствор для инфузий, 0.9%, 800 мл - контейнеры полиолефиновые с 1 портом (1)  - ящики картонные (для стационаров)</t>
  </si>
  <si>
    <t>4605258006116</t>
  </si>
  <si>
    <t>раствор для инфузий, 0.9%, 800 мл - контейнеры полиолефиновые с 1 портом (1)  - пакеты</t>
  </si>
  <si>
    <t>4605258006055</t>
  </si>
  <si>
    <t>раствор для инфузий, 0.9%, 750 мл - контейнеры полиолефиновые с 2 портами (1)  - пакеты</t>
  </si>
  <si>
    <t>4605258006161</t>
  </si>
  <si>
    <t>раствор для инфузий, 0.9%, 800 мл - контейнеры полиолефиновые с 2 портами (1)  - пакеты</t>
  </si>
  <si>
    <t>4605258006178</t>
  </si>
  <si>
    <t>раствор для инфузий, 0.9%, 750 мл - контейнеры полиолефиновые с 1 портом (1)  - ящики картонные (для стационаров)</t>
  </si>
  <si>
    <t>4605258006109</t>
  </si>
  <si>
    <t>раствор для инфузий, 0.9%, 750 мл - контейнеры полиолефиновые с 1 портом (1)  - пакеты</t>
  </si>
  <si>
    <t>4605258006048</t>
  </si>
  <si>
    <t>таблетки, 40 мг, 14 шт. - упаковки ячейковые контурные (2)  - пачки картонные</t>
  </si>
  <si>
    <t>раствор для инфузий, 10%, 100 мл - бутылки для крови и кровезаменителей (1)  /  / - пачки картонные</t>
  </si>
  <si>
    <t>раствор для инфузий, 10%, 100 мл - бутылки для крови и кровезаменителей (1)  /  / - пачки  картонные</t>
  </si>
  <si>
    <t>раствор для инфузий, 10%, 100 мл - Флакон для кровезаменителей (1)  - пачки  картонные</t>
  </si>
  <si>
    <t>сироп, 30 мг/5 мл, 150 мл - флакон (1)  / в комплекте с стаканом дозировочным / - пачки картонные</t>
  </si>
  <si>
    <t>Селезолид</t>
  </si>
  <si>
    <t>ЛП-005013</t>
  </si>
  <si>
    <t>таблетки, покрытые пленочной оболочкой, 500 мг, 10 шт. - упаковки ячейковые контурные (3)  - пачки картонные</t>
  </si>
  <si>
    <t xml:space="preserve">Вл.Вып.к.Перв.Уп.Втор.Уп.Пр.Акционерное общество "ВЕРТЕКС" (АО "ВЕРТЕКС"), Россия (7810180435); </t>
  </si>
  <si>
    <t xml:space="preserve">Вл.Вып.к.Перв.Уп.Втор.Уп.Пр.Публичное акционерное общество "Красфарма" (ПАО "Красфарма"), Россия (2464010490); </t>
  </si>
  <si>
    <t xml:space="preserve">Вл.Байер АГ, Германия (DE123659859); Вып.к.Перв.Уп.Втор.Уп.Пр.Байер АГ, Германия (DE123659859); </t>
  </si>
  <si>
    <t xml:space="preserve">Вл.Вып.к.Перв.Уп.Втор.Уп.Пр.Федеральное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</si>
  <si>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 xml:space="preserve">Вл.Вып.к.Перв.Уп.Втор.Уп.Пр.Акционерное общество "Биннофарм" (АО "Биннофарм"), Россия (7735518627); </t>
  </si>
  <si>
    <t xml:space="preserve">Вл.Вып.к.Перв.Уп.Втор.Уп.Пр.АО "Производственная фармацевтическая компания Обновление" (АО "ПФК Обновление"), Россия (5408151534); </t>
  </si>
  <si>
    <t xml:space="preserve">Вл.ГлаксоСмитКляйн Трейдинг ЗАО, Россия (7703129836); Вып.к.Перв.Уп.Втор.Уп.Пр.СмитКляин Бичем Лимитед, Великобритания (000000000000); </t>
  </si>
  <si>
    <t>таблетки покрытые пленочной оболочкой, 250 мг+125 мг, 10 шт. - блистер (2)  - пачки картонные</t>
  </si>
  <si>
    <t xml:space="preserve">Вл.Вып.к.Перв.Уп.Втор.Уп.Пр.Общество с ограниченной ответственностью "Фармакор продакшн", Россия (7802114781); </t>
  </si>
  <si>
    <t xml:space="preserve">Вл.Вып.к.Перв.Уп.Втор.Уп.Пр.ООО "Фармтехнология", Республика Беларусь (100048311); </t>
  </si>
  <si>
    <t>таблетки, покрытые пленочной оболочкой, 500 мг, 30 шт. - банки (1)  - пачки картонные</t>
  </si>
  <si>
    <t>ЛП-005463</t>
  </si>
  <si>
    <t>4602876006481</t>
  </si>
  <si>
    <t>4602876006467</t>
  </si>
  <si>
    <t>Диабефарм® МВ</t>
  </si>
  <si>
    <t xml:space="preserve">Вл.ГБУЗ Нижегородской области "Нижегородский областной центр крови им. Н.Я.Климовой", Россия (5260041054); Вып.к.Перв.Уп.Втор.Уп.Пр.ГБУЗ Нижегородской области "Нижегородский областной центр крови им. Н.Я.Климовой", Россия (5260041054); </t>
  </si>
  <si>
    <t>раствор для приема внутрь и ингаляций, 7.5 мг/мл, 100 мл - флаконы (1)  - пачки картонные</t>
  </si>
  <si>
    <t xml:space="preserve">Вл.Вып.к.Перв.Уп.Втор.Уп.Пр.Акционерное общество "Усолье-Сибирский химико-фармацевтический завод" (АО "Усолье-Сибирский химфармзавод"), Россия (3819012188); </t>
  </si>
  <si>
    <t>порошок для приготовления раствора для внутривенного и внутримышечного введения, 0.5 г,  - флакон (1)  - пачка картонная</t>
  </si>
  <si>
    <t>МЕТФОРМИН АВЕКСИМА</t>
  </si>
  <si>
    <t>таблетки, покрытые пленочной оболочкой, 500 мг, 10 шт. - контурная ячейковая упаковка (3)  - пачка картонная</t>
  </si>
  <si>
    <t>ЛП-005441</t>
  </si>
  <si>
    <t>13.11.2019 766/20-19</t>
  </si>
  <si>
    <t>4607100622741</t>
  </si>
  <si>
    <t>таблетки, покрытые пленочной оболочкой, 850 мг, 10 шт. - контурная ячейковая упаковка (3)  - пачка картонная</t>
  </si>
  <si>
    <t>4607100622789</t>
  </si>
  <si>
    <t>таблетки, покрытые пленочной оболочкой, 850 мг, 10 шт. - контурная ячейковая упаковка (6)  - пачка картонная</t>
  </si>
  <si>
    <t>4607100622772</t>
  </si>
  <si>
    <t>таблетки, покрытые пленочной оболочкой, 500 мг, 10 шт. - контурная ячейковая упаковка (6)  - пачка картонная</t>
  </si>
  <si>
    <t>4607100622758</t>
  </si>
  <si>
    <t>13.11.2019 767/20-19</t>
  </si>
  <si>
    <t>таблетки, 0.25 мг, 10 шт - упаковки ячейковые контурные (5)  - пачки картонные</t>
  </si>
  <si>
    <t>ЛП-005258</t>
  </si>
  <si>
    <t>13.11.2019 768/20-19</t>
  </si>
  <si>
    <t>4605422021600</t>
  </si>
  <si>
    <t>таблетки, 0.25 мг, 10 шт - упаковки ячейковые контурные (4)  - пачки картонные</t>
  </si>
  <si>
    <t>4605422021594</t>
  </si>
  <si>
    <t>таблетки, 0.25 мг, 10 шт - упаковки ячейковые контурные (3)  - пачки картонные</t>
  </si>
  <si>
    <t>4605422021587</t>
  </si>
  <si>
    <t>таблетки, 0.25 мг, 10 шт - упаковки ячейковые контурные (2)  - пачки картонные</t>
  </si>
  <si>
    <t>4605422021570</t>
  </si>
  <si>
    <t>таблетки, 0.25 мг, 10 шт - упаковки ячейковые контурные (1)  - пачки картонные</t>
  </si>
  <si>
    <t>4605422021563</t>
  </si>
  <si>
    <t>таблетки, 300 мг, 100 шт - банки (1)  - пачки картонные</t>
  </si>
  <si>
    <t>ЛП-005499</t>
  </si>
  <si>
    <t>4605422022140</t>
  </si>
  <si>
    <t>таблетки, 300 мг, 50 шт - банки (1)  - пачки картонные</t>
  </si>
  <si>
    <t>4605422022133</t>
  </si>
  <si>
    <t>таблетки, 300 мг, 10 шт - упаковки ячейковые контурные (10)  - пачки картонные</t>
  </si>
  <si>
    <t>4605422022126</t>
  </si>
  <si>
    <t>таблетки, 300 мг, 10 шт - упаковки ячейковые контурные (5)  - пачки картонные</t>
  </si>
  <si>
    <t>4605422022119</t>
  </si>
  <si>
    <t>таблетки, 300 мг, 10 шт - упаковки ячейковые контурные (3)  - пачки картонные</t>
  </si>
  <si>
    <t>4605422022102</t>
  </si>
  <si>
    <t>таблетки, 300 мг, 10 шт - упаковки ячейковые контурные (2)  - пачки картонные</t>
  </si>
  <si>
    <t>4605422022096</t>
  </si>
  <si>
    <t>таблетки, 300 мг, 10 шт - упаковки ячейковые контурные (1)  - пачки картонные</t>
  </si>
  <si>
    <t>4605422022089</t>
  </si>
  <si>
    <t>раствор для инфузий, 2 мг/мл, 300 мл - контейнер (1)  - пачка картонная</t>
  </si>
  <si>
    <t>12.11.2019 20-4-4116545-изм</t>
  </si>
  <si>
    <t>4602521014892</t>
  </si>
  <si>
    <t>раствор для инфузий, 2 мг/мл, 200 мл - контейнер (1)  - пачка картонная</t>
  </si>
  <si>
    <t>4602521014861</t>
  </si>
  <si>
    <t>раствор для инфузий, 2 мг/мл, 100 мл - контейнер (1)  - пачка картонная</t>
  </si>
  <si>
    <t>4602521014830</t>
  </si>
  <si>
    <t>12.11.2019 20-4-4116547-изм</t>
  </si>
  <si>
    <t>4602521006156</t>
  </si>
  <si>
    <t>12.11.2019 20-4-4116548-изм</t>
  </si>
  <si>
    <t>4602521006286</t>
  </si>
  <si>
    <t>раствор для инфузий, 1.6 мг/мл, 250 мл - контейнер (1)  - пачка картонная</t>
  </si>
  <si>
    <t>12.11.2019 20-4-4116550-изм</t>
  </si>
  <si>
    <t>4602521014779</t>
  </si>
  <si>
    <t>лиофилизат для приготовления раствора для внутривенного введения, 4 мг, 1 шт. - флаконы (25)  / в комплекте с растворителем: натрия хлорида раствор 0.9% (ампулы) 2 мл-25 шт. / - пачки картонные</t>
  </si>
  <si>
    <t>13.11.2019 20-4-4117025-изм</t>
  </si>
  <si>
    <t>5997001327005</t>
  </si>
  <si>
    <t>11.11.2019 20-4-4119219-сниж</t>
  </si>
  <si>
    <t xml:space="preserve">Вл.Новартис Фарма АГ, Швейцария (CHE-106.052.527); Вып.к.Перв.Уп.Втор.Уп.Пр.Общество с ограниченной ответственностью "Новартис Нева" (ООО "Новартис Нева"), Россия (7814494665); </t>
  </si>
  <si>
    <t>12.11.2019 20-4-4118694-сниж</t>
  </si>
  <si>
    <t xml:space="preserve">Вл.Общество с ограниченной ответственностью Химико-фармацевтический концерн "Медполимер" (ООО ХФК "Медполимер"), Россия (7806551951); Вып.к.Перв.Уп.Втор.Уп.Пр.Открытое акционерное общество "Фирма Медполимер" (ОАО "Фирма Медполимер"), Россия (7806008745); </t>
  </si>
  <si>
    <t>11.11.2019 20-4-4116459-изм</t>
  </si>
  <si>
    <t>раствор для инфузий, 0.9%, 1000 мл - контейнеры /2-портами/ (1)  - ящики картонные (для стационаров)</t>
  </si>
  <si>
    <t>раствор для инфузий, 0.9%, 1000 мл - контейнеры /с 1-портом/  (1)  - ящики картонные (для стационаров)</t>
  </si>
  <si>
    <t>раствор для инфузий, 0.9%, 500 мл - контейнеры /2-портами/ (1)  - ящики картонные (для стационаров)</t>
  </si>
  <si>
    <t>раствор для инфузий, 0.9%, 500 мл - контейнеры (1)  - пакет</t>
  </si>
  <si>
    <t>раствор для инфузий, 500 мл - контейнеры (1)  - ящики картонные (для стационаров)</t>
  </si>
  <si>
    <t>раствор для инфузий, 400 мл - контейнеры /с 1-портом/  (1)  - ящики картонные (для стационаров)</t>
  </si>
  <si>
    <t>раствор для инфузий, 0.9%, 250 мл - контейнеры /2-портами/ (1)  - ящики картонные (для стационаров)</t>
  </si>
  <si>
    <t>раствор для инфузий, 250 мл - контейнеры (1)  - пакет</t>
  </si>
  <si>
    <t>раствор для инфузий, 250 мл - контейнеры (1)  - ящики картонные (для стационаров)</t>
  </si>
  <si>
    <t>раствор для инфузий, 200 мл - контейнеры /с 1-портом/  (1)  - ящики картонные (для стационаров)</t>
  </si>
  <si>
    <t>раствор для инфузий, 0.9%, 100 мл - контейнеры /2-портами/ (1)  - ящики картонные (для стационаров)</t>
  </si>
  <si>
    <t>раствор для инфузий, 0.9%, 100 мл - контейнеры /с 1-портом/  (1)  - ящики картонные (для стационаров)</t>
  </si>
  <si>
    <t>раствор для инфузий, 50 мл - контейнеры /с 1-портом/  (1)  - ящики картонные (для стационаров)</t>
  </si>
  <si>
    <t>раствор для инфузий, 0.9%, 200 мл - контейнеры /с 1-портом/  (1)  - ящики картонные (для стационаров)</t>
  </si>
  <si>
    <t>раствор для инфузий, 0.9%, 50 мл - контейнеры /2-портами/ (1)  - ящики картонные (для стационаров)</t>
  </si>
  <si>
    <t>раствор для инфузий, 0.9%, 50 мл - контейнеры /с 1-портом/  (1)  - ящики картонные (для стационаров)</t>
  </si>
  <si>
    <t>раствор для инфузий, 0.9%, 400 мл - контейнеры /с 1-портом/  (1)  - ящики картонные (для стационаров)</t>
  </si>
  <si>
    <t>раствор для инфузий, 0.9%, 400 мл - контейнеры /2-портами/ (1)  - ящики картонные (для стационаров)</t>
  </si>
  <si>
    <t>раствор для инфузий, 0.9%, 200 мл - контейнеры /2-портами/ (1)  - ящики картонные (для стационаров)</t>
  </si>
  <si>
    <t>раствор для инфузий, 0.9%, 500 мл - контейнеры ПВХ (1)  - пакеты полимерные</t>
  </si>
  <si>
    <t>раствор для инфузий, 0.9%, 250 мл - контейнеры ПВХ (1)  - пакеты полимерные</t>
  </si>
  <si>
    <t>11.11.2019 20-4-4119133-сниж</t>
  </si>
  <si>
    <t>Аугментин®</t>
  </si>
  <si>
    <t>таблетки, покрытые пленочной оболочкой, 500 мг+125 мг, 7 шт. - блистеры (2)  - пачки картонные</t>
  </si>
  <si>
    <t>таблетки, покрытые пленочной оболочкой, 875 мг+125 мг, 7 шт. - блистеры (2)  - пачки картонные</t>
  </si>
  <si>
    <t>13.11.2019 769/20-19</t>
  </si>
  <si>
    <t>13.11.2019 770/20-19</t>
  </si>
  <si>
    <t>сироп, 15 мг|5 мл, 150 мл - флакон (1)  / в комплекте с стаканом дозировочным / - пачки картонные</t>
  </si>
  <si>
    <t>ЛП-005753</t>
  </si>
  <si>
    <t>15.11.2019 771/20-19</t>
  </si>
  <si>
    <t>4603988016986</t>
  </si>
  <si>
    <t>4603988016979</t>
  </si>
  <si>
    <t>порошок для приготовления раствора для инъекций, 1 г,  - флакон (1)  - коробка картонная (для стационаров)</t>
  </si>
  <si>
    <t>15.11.2019 772/20-19</t>
  </si>
  <si>
    <t xml:space="preserve">Вл.Вып.к.Перв.Уп.Втор.Уп.Пр.Закрытое акционерное общество "Алтайвитамины", Россия (2226002532); </t>
  </si>
  <si>
    <t>15.11.2019 773/20-19</t>
  </si>
  <si>
    <t>лиофилизат для приготовления раствора для внутримышечного введения, 500 МЕ, 5 шт. - флаконы 5 мл (5)  / в комплекте с растворителем: натрия хлорида раствор 0.9% (ампулы) 1 мл-5 шт. / - упаковки ячейковые контурные (1) -  пачки картонные</t>
  </si>
  <si>
    <t>15.11.2019 774/20-19</t>
  </si>
  <si>
    <t>15.11.2019 775/20-19</t>
  </si>
  <si>
    <t>15.11.2019 776/20-19</t>
  </si>
  <si>
    <t>15.11.2019 777/20-19</t>
  </si>
  <si>
    <t>15.11.2019 778/20-19</t>
  </si>
  <si>
    <t>раствор для приема внутрь и ингаляций, 7.5 мг/мл, 100 мл - флаконы с капельницей (1)  - пачки картонные</t>
  </si>
  <si>
    <t>ЛП-005658</t>
  </si>
  <si>
    <t>15.11.2019 779/20-19</t>
  </si>
  <si>
    <t>4602876006894</t>
  </si>
  <si>
    <t>4602876006870</t>
  </si>
  <si>
    <t>раствор для приема внутрь и ингаляций, 7.5 мг/мл, 50 мл - флаконы с капельницей (1)  - пачки картонные</t>
  </si>
  <si>
    <t>4602876006887</t>
  </si>
  <si>
    <t>раствор для приема внутрь и ингаляций, 7.5 мг/мл, 50 мл - флаконы (1)  - пачки картонные</t>
  </si>
  <si>
    <t>4602876006863</t>
  </si>
  <si>
    <t>таблетки кишечнорастворимые, покрытые пленочной оболочкой, 1000 мг, 500 шт. - банки (1)  - пачки картонные</t>
  </si>
  <si>
    <t>ЛП-005751</t>
  </si>
  <si>
    <t>15.11.2019 780/20-19</t>
  </si>
  <si>
    <t>4670033320831</t>
  </si>
  <si>
    <t>15.11.2019 781/20-19</t>
  </si>
  <si>
    <t>15.11.2019 782/20-19</t>
  </si>
  <si>
    <t>раствор для инъекций, 2.5 мг/мл, 50 мл - контейнер (1)  / с 2 портами / - пакет</t>
  </si>
  <si>
    <t xml:space="preserve">Вл.ОАО Научно-производственный концерн "ЭСКОМ", Россия (2634040279); Вып.к.Перв.Уп.Втор.Уп.Пр.Открытое акционерное общество "Фирма Медполимер" (ОАО "Фирма Медполимер"), Россия (7806008745); </t>
  </si>
  <si>
    <t>15.11.2019 783/20-19</t>
  </si>
  <si>
    <t>4605258008523</t>
  </si>
  <si>
    <t>раствор для инъекций, 5 мг/мл, 500 мл - контейнер (1)  / с 1 портом / - пакет</t>
  </si>
  <si>
    <t>4605258007342</t>
  </si>
  <si>
    <t>раствор для инъекций, 5 мг/мл, 500 мл - контейнер (1)  / с 1 портом / - ящик картонный (для стационаров)</t>
  </si>
  <si>
    <t>4605258007496</t>
  </si>
  <si>
    <t>раствор для инъекций, 5 мг/мл, 500 мл - контейнер (1)  / с 2 портами / - пакет</t>
  </si>
  <si>
    <t>4605258008639</t>
  </si>
  <si>
    <t>раствор для инъекций, 2.5 мг/мл, 250 мл - контейнер (1)  / с 1 портом / - пакет</t>
  </si>
  <si>
    <t>4605258007038</t>
  </si>
  <si>
    <t>раствор для инъекций, 2.5 мг/мл, 250 мл - контейнер (1)  / с 1 портом / - ящик картонный (для стационаров)</t>
  </si>
  <si>
    <t>4605258007168</t>
  </si>
  <si>
    <t>раствор для инъекций, 2.5 мг/мл, 50 мл - контейнер (1)  / с 1 портом / - ящик картонный (для стационаров)</t>
  </si>
  <si>
    <t>4605258007120</t>
  </si>
  <si>
    <t>раствор для инъекций, 2.5 мг/мл, 500 мл - контейнер (1)  / с 1 портом / - пакет</t>
  </si>
  <si>
    <t>4605258007083</t>
  </si>
  <si>
    <t>раствор для инъекций, 5 мг/мл, 500 мл - контейнер (1)  / с 2 портами / - ящик картонный (для стационаров)</t>
  </si>
  <si>
    <t>4605258008691</t>
  </si>
  <si>
    <t>раствор для инъекций, 2.5 мг/мл, 50 мл - контейнер (1)  / с 2 портами / - ящик картонный (для стационаров)</t>
  </si>
  <si>
    <t>4605258008455</t>
  </si>
  <si>
    <t>раствор для инъекций, 2.5 мг/мл, 500 мл - контейнер (1)  / с 1 портом / - ящик картонный (для стационаров)</t>
  </si>
  <si>
    <t>4605258007212</t>
  </si>
  <si>
    <t>раствор для инъекций, 2.5 мг/мл, 500 мл - контейнер (1)  / с 2 портами / - пакет</t>
  </si>
  <si>
    <t>4605258008578</t>
  </si>
  <si>
    <t>раствор для инъекций, 2.5 мг/мл, 500 мл - контейнер (1)  / с 2 портами / - ящик картонный (для стационаров)</t>
  </si>
  <si>
    <t>4605258008516</t>
  </si>
  <si>
    <t>раствор для инъекций, 5 мг/мл, 50 мл - контейнер (1)  / с 1 портом / - пакет</t>
  </si>
  <si>
    <t>4605258007250</t>
  </si>
  <si>
    <t>раствор для инъекций, 5 мг/мл, 50 мл - контейнер (1)  / с 1 портом / - ящик картонный (для стационаров)</t>
  </si>
  <si>
    <t>4605258007403</t>
  </si>
  <si>
    <t>раствор для инъекций, 5 мг/мл, 50 мл - контейнер (1)  / с 2 портами / - пакет</t>
  </si>
  <si>
    <t>4605258008585</t>
  </si>
  <si>
    <t>раствор для инъекций, 5 мг/мл, 250 мл - контейнер (1)  / с 1 портом / - пакет</t>
  </si>
  <si>
    <t>4605258007380</t>
  </si>
  <si>
    <t>раствор для инъекций, 5 мг/мл, 50 мл - контейнер (1)  / с 2 портами / - ящик картонный (для стационаров)</t>
  </si>
  <si>
    <t>4605258008646</t>
  </si>
  <si>
    <t>раствор для инъекций, 5 мг/мл, 250 мл - контейнер (1)  / с 1 портом / - ящик картонный (для стационаров)</t>
  </si>
  <si>
    <t>4605258007441</t>
  </si>
  <si>
    <t>раствор для инъекций, 5 мг/мл, 250 мл - контейнер (1)  / с 2 портами / - пакет</t>
  </si>
  <si>
    <t>4605258008608</t>
  </si>
  <si>
    <t>раствор для инъекций, 5 мг/мл, 250 мл - контейнер (1)  / с 2 портами / - ящик картонный (для стационаров)</t>
  </si>
  <si>
    <t>4605258008677</t>
  </si>
  <si>
    <t>раствор для инъекций, 2.5 мг/мл, 50 мл - контейнер (1)  / c 1 портом / - пакет</t>
  </si>
  <si>
    <t>4605258006987</t>
  </si>
  <si>
    <t>раствор для инъекций, 2.5 мг/мл, 250 мл - контейнер (1)  / с 2 портами / - пакет</t>
  </si>
  <si>
    <t>4605258008554</t>
  </si>
  <si>
    <t>раствор для инъекций, 2.5 мг/мл, 250 мл - контейнер (1)  / с 2 портами / - ящик картонный (для стационаров)</t>
  </si>
  <si>
    <t>4605258008493</t>
  </si>
  <si>
    <t>таблетки кишечнорастворимые, покрытые оболочкой, 20 мг, 14 шт. - упаковки ячейковые контурные (2)  - пачки картонные</t>
  </si>
  <si>
    <t>ЛП-005744</t>
  </si>
  <si>
    <t>18.11.2019 785/20-19</t>
  </si>
  <si>
    <t>4660007705610</t>
  </si>
  <si>
    <t>таблетки кишечнорастворимые, покрытые оболочкой, 20 мг, 14 шт. - упаковки ячейковые контурные (1)  - пачки картонные</t>
  </si>
  <si>
    <t>4660007705603</t>
  </si>
  <si>
    <t>таблетки кишечнорастворимые, покрытые оболочкой, 40 мг, 14 шт. - упаковки ячейковые контурные (2)  - пачки картонные</t>
  </si>
  <si>
    <t>4660007705634</t>
  </si>
  <si>
    <t>таблетки кишечнорастворимые, покрытые оболочкой, 40 мг, 14 шт. - упаковки ячейковые контурные (1)  - пачки картонные</t>
  </si>
  <si>
    <t>4660007705627</t>
  </si>
  <si>
    <t>Блеомицетин</t>
  </si>
  <si>
    <t>лиофилизат для приготовления раствора для инъекций, 5 мг,  - флаконы (1)  - пачки картонные</t>
  </si>
  <si>
    <t xml:space="preserve">Вл.Вып.к.Перв.Уп.Втор.Уп.Пр.АО "Омутнинская научная опытно-промышленная база" (АО "ОНОПБ"), Россия (4322000429); </t>
  </si>
  <si>
    <t>ЛП-005273</t>
  </si>
  <si>
    <t>18.11.2019 784/20-19</t>
  </si>
  <si>
    <t>4606418000388</t>
  </si>
  <si>
    <t>4606418000395</t>
  </si>
  <si>
    <t xml:space="preserve">Вл.Вып.к.Перв.Уп.Втор.Уп.Ф.Хоффманн-Ля Рош Лтд, Швейцария (7-013861-02); Пр.Делфарм Милано С.р.Л., Италия (09870060960); </t>
  </si>
  <si>
    <t>18.11.2019 20-4-4119571-сниж</t>
  </si>
  <si>
    <t xml:space="preserve">Вл.Вып.к.Перв.Уп.Втор.Уп.Пр.Мерк Сантэ С.а.С., Франция (572028033); </t>
  </si>
  <si>
    <t>18.11.2019 20-4-4119573-сниж</t>
  </si>
  <si>
    <t>таблетки пролонгированного действия, 500 мг, 15 шт. - упаковки ячейковые контурные (4)  - пачки картонные</t>
  </si>
  <si>
    <t>таблетки пролонгированного действия, 500 мг, 15 шт. - упаковки ячейковые контурные (2)  - пачки картонные</t>
  </si>
  <si>
    <t>таблетки покрытые пленочной оболочкой, 1 г, 15 шт. - упаковки ячейковые контурные (4)  - пачки картонные</t>
  </si>
  <si>
    <t>таблетки покрытые пленочной оболочкой, 1 г, 15 шт. - упаковки ячейковые контурные (2)  - пачки картонные</t>
  </si>
  <si>
    <t>таблетки покрытые пленочной оболочкой, 500 мг, 15 шт. - блистер (2)  - пачки  картонные</t>
  </si>
  <si>
    <t xml:space="preserve">Вл.Перв.Уп.Пр.Мерк Сантэ С.а.С., Франция (572028033); Вып.к.Втор.Уп.Общество с ограниченной ответственностью "Нанолек" (ООО "Нанолек"), Россия (7701917006); </t>
  </si>
  <si>
    <t>18.11.2019 20-4-4119574-сниж</t>
  </si>
  <si>
    <t>таблетки покрытые пленочной оболочкой, 1000 мг, 15 шт. - блистер (4)  - пачки  картонные</t>
  </si>
  <si>
    <t>таблетки покрытые пленочной оболочкой, 1000 мг, 15 шт. - блистеры (2)  - пачки картонные</t>
  </si>
  <si>
    <t>таблетки пролонгированного действия, 500 мг, 15 шт. - пачки  картонные (2)  - пачки картонные</t>
  </si>
  <si>
    <t>таблетки пролонгированного действия, 500 мг, 15 шт. - пачки  картонные (4)  - пачки картонные</t>
  </si>
  <si>
    <t xml:space="preserve">Вл.Ф.Хоффманн-Ля Рош Лтд, Швейцария (7-013861-02); Вып.к.Пр.Делфарм Милано С.р.Л., Италия (09870060960); Перв.Уп.Втор.Уп.Ф.Хоффманн-Ля Рош Лтд., Швейцария (7-013861-02); </t>
  </si>
  <si>
    <t>18.11.2019 20-4-4119572-сниж</t>
  </si>
  <si>
    <t>19.11.2019 20-4-4119825-сниж</t>
  </si>
  <si>
    <t xml:space="preserve">Вл.Скан Биотек Лимитед, Индия (AAJCS2872G); Перв.Уп.Пр.Вивимед Лабс Лимитед, Индия (L02411KA1988PLC009465); Вып.к.Втор.Уп.Общество с ограниченной ответственностью "РОЗЛЕКС ФАРМ" (ООО "РОЗЛЕКС ФАРМ"), Россия (6911021581); </t>
  </si>
  <si>
    <t>20.11.2019 20-4-4118699-изм</t>
  </si>
  <si>
    <t>таблетки, покрытые пленочной оболочкой, 30 мг, 14 шт. - блистеры (6)  - пачки картонные</t>
  </si>
  <si>
    <t>таблетки, покрытые пленочной оболочкой, 30 мг, 14 шт. - блистеры (1)  - пачки картонные</t>
  </si>
  <si>
    <t>таблетки, покрытые пленочной оболочкой, 30 мг, 10 шт. - блистеры (2)  - пачки картонные</t>
  </si>
  <si>
    <t>таблетки, покрытые пленочной оболочкой, 30 мг, 10 шт. - блистеры (1)  - пачки картонные</t>
  </si>
  <si>
    <t>таблетки, покрытые пленочной оболочкой, 60 мг, 14 шт. - блистеры (6)  - пачки картонные</t>
  </si>
  <si>
    <t>таблетки, покрытые пленочной оболочкой, 60 мг, 14 шт. - блистеры (2)  - пачки картонные</t>
  </si>
  <si>
    <t>таблетки, покрытые пленочной оболочкой, 60 мг, 14 шт. - блистеры (1)  - пачки картонные</t>
  </si>
  <si>
    <t>таблетки, покрытые пленочной оболочкой, 60 мг, 10 шт. - блистеры (2)  - пачки картонные</t>
  </si>
  <si>
    <t>таблетки, покрытые пленочной оболочкой, 60 мг, 10 шт. - блистеры (1)  - пачки картонные</t>
  </si>
  <si>
    <t>таблетки, покрытые пленочной оболочкой, 90 мг, 14 шт. - блистеры (6)  - пачки картонные</t>
  </si>
  <si>
    <t>таблетки, покрытые пленочной оболочкой, 90 мг, 14 шт. - блистеры (1)  - пачки картонные</t>
  </si>
  <si>
    <t>таблетки, покрытые пленочной оболочкой, 90 мг, 10 шт. - блистеры (2)  - пачки картонные</t>
  </si>
  <si>
    <t xml:space="preserve">Вл.Скан Биотек Лимитед, Индия (AAJCS2872G); Вып.к.Перв.Уп.Втор.Уп.Пр.Вивимед Лабс Лимитед, Индия (L02411KA1988PLC009465); </t>
  </si>
  <si>
    <t>20.11.2019 20-4-4118700-изм</t>
  </si>
  <si>
    <t>таблетки, покрытые пленочной оболочкой, 30 мг, 10 шт. - блистеры (6)  - пачки картонные</t>
  </si>
  <si>
    <t>таблетки, покрытые пленочной оболочкой, 60 мг, 10 шт. - блистеры (6)  - пачки картонные</t>
  </si>
  <si>
    <t>раствор для внутривенного и подкожного введения, 500 МЕ/мл, 1 мл - ампула (10)  - пачка картонная</t>
  </si>
  <si>
    <t>20.11.2019 786/20-19</t>
  </si>
  <si>
    <t>таблетки с модифицированным высвобождением, 30 мг, 14 шт. - упаковки ячейковые контурные (4)  - пачки картонные</t>
  </si>
  <si>
    <t>20.11.2019 787/20-19</t>
  </si>
  <si>
    <t>4603569722664</t>
  </si>
  <si>
    <t>таблетки с модифицированным высвобождением, 30 мг, 14 шт. - упаковки ячейковые контурные (2)  - пачки картонные</t>
  </si>
  <si>
    <t>ЛП-005678</t>
  </si>
  <si>
    <t>20.11.2019 788/20-19</t>
  </si>
  <si>
    <t>4603988016849</t>
  </si>
  <si>
    <t>4603988016832</t>
  </si>
  <si>
    <t>4603988016863</t>
  </si>
  <si>
    <t>4603988016856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</si>
  <si>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</si>
  <si>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</si>
  <si>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</si>
  <si>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</si>
  <si>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розничных  цен  на лекарственные препараты, включенные в перечень жизненно необходимых и важнейших лекарственных препаратов  по Ивановской области (дополнение 14.11-21.11.2019)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</si>
</sst>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[$-10419]###\ ###"/>
    <numFmt numFmtId="192" formatCode="[$-10419]###\ ###\ ##0.00"/>
  </numFmts>
  <fonts count="11" x14ac:knownFonts="1">
    <font>
      <sz val="10"/>
      <name val="Arial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9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right" vertical="top" wrapText="1"/>
    </xf>
    <xf numFmtId="2" fontId="6" fillId="0" borderId="3" xfId="0" applyNumberFormat="1" applyFont="1" applyBorder="1" applyAlignment="1">
      <alignment horizontal="right" vertical="top"/>
    </xf>
    <xf numFmtId="2" fontId="7" fillId="0" borderId="3" xfId="1" applyNumberFormat="1" applyFont="1" applyBorder="1" applyAlignment="1">
      <alignment horizontal="right" vertical="top" wrapText="1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top" wrapText="1" readingOrder="1"/>
      <protection locked="0"/>
    </xf>
    <xf numFmtId="0" fontId="10" fillId="0" borderId="5" xfId="0" applyFont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abSelected="1" zoomScale="50" zoomScaleNormal="50" workbookViewId="0">
      <selection activeCell="D5" sqref="D5"/>
    </sheetView>
  </sheetViews>
  <sheetFormatPr defaultRowHeight="12.75" x14ac:dyDescent="0.2"/>
  <cols>
    <col min="1" max="1" width="12" customWidth="1"/>
    <col min="2" max="2" width="11.7109375" customWidth="1"/>
    <col min="3" max="3" width="22.5703125" customWidth="1"/>
    <col min="4" max="4" width="40.28515625" customWidth="1"/>
    <col min="7" max="7" width="11.42578125" customWidth="1"/>
    <col min="8" max="8" width="10.5703125" customWidth="1"/>
    <col min="9" max="9" width="10.85546875" customWidth="1"/>
    <col min="10" max="10" width="10.5703125" customWidth="1"/>
    <col min="11" max="11" width="11.42578125" customWidth="1"/>
  </cols>
  <sheetData>
    <row r="1" spans="1:15" ht="51.75" customHeight="1" x14ac:dyDescent="0.2">
      <c r="A1" s="14" t="s">
        <v>636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93.75" customHeight="1" x14ac:dyDescent="0.2">
      <c r="A2" s="1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8" t="s">
        <v>632</v>
      </c>
      <c r="I2" s="8" t="s">
        <v>633</v>
      </c>
      <c r="J2" s="8" t="s">
        <v>634</v>
      </c>
      <c r="K2" s="8" t="s">
        <v>635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165" x14ac:dyDescent="0.2">
      <c r="A3" s="2" t="s">
        <v>237</v>
      </c>
      <c r="B3" s="3" t="s">
        <v>13</v>
      </c>
      <c r="C3" s="3" t="s">
        <v>373</v>
      </c>
      <c r="D3" s="12" t="s">
        <v>0</v>
      </c>
      <c r="E3" s="3" t="s">
        <v>207</v>
      </c>
      <c r="F3" s="3">
        <v>1</v>
      </c>
      <c r="G3" s="3">
        <v>1598.19</v>
      </c>
      <c r="H3" s="3">
        <f>G3*0.12</f>
        <v>191.78280000000001</v>
      </c>
      <c r="I3" s="3">
        <f>G3*0.18</f>
        <v>287.67419999999998</v>
      </c>
      <c r="J3" s="3">
        <f>G3+(G3*0.12)+(G3*0.18)</f>
        <v>2077.6469999999999</v>
      </c>
      <c r="K3" s="3">
        <f t="shared" ref="K3:K66" si="0">J3*1.1</f>
        <v>2285.4117000000001</v>
      </c>
      <c r="L3" s="3"/>
      <c r="M3" s="3" t="s">
        <v>159</v>
      </c>
      <c r="N3" s="3" t="s">
        <v>516</v>
      </c>
      <c r="O3" s="3" t="s">
        <v>162</v>
      </c>
    </row>
    <row r="4" spans="1:15" ht="165" x14ac:dyDescent="0.2">
      <c r="A4" s="2" t="s">
        <v>237</v>
      </c>
      <c r="B4" s="3" t="s">
        <v>13</v>
      </c>
      <c r="C4" s="3" t="s">
        <v>373</v>
      </c>
      <c r="D4" s="3" t="s">
        <v>0</v>
      </c>
      <c r="E4" s="3" t="s">
        <v>207</v>
      </c>
      <c r="F4" s="4">
        <v>1</v>
      </c>
      <c r="G4" s="5">
        <v>1598.19</v>
      </c>
      <c r="H4" s="11">
        <f>G4*0.12</f>
        <v>191.78280000000001</v>
      </c>
      <c r="I4" s="10">
        <f>G4*0.18</f>
        <v>287.67419999999998</v>
      </c>
      <c r="J4" s="10">
        <f>G4+(G4*0.12)+(G4*0.18)</f>
        <v>2077.6469999999999</v>
      </c>
      <c r="K4" s="10">
        <f t="shared" si="0"/>
        <v>2285.4117000000001</v>
      </c>
      <c r="L4" s="6"/>
      <c r="M4" s="3" t="s">
        <v>159</v>
      </c>
      <c r="N4" s="6" t="s">
        <v>516</v>
      </c>
      <c r="O4" s="7" t="s">
        <v>160</v>
      </c>
    </row>
    <row r="5" spans="1:15" ht="165" x14ac:dyDescent="0.2">
      <c r="A5" s="2" t="s">
        <v>237</v>
      </c>
      <c r="B5" s="3" t="s">
        <v>13</v>
      </c>
      <c r="C5" s="3" t="s">
        <v>374</v>
      </c>
      <c r="D5" s="3" t="s">
        <v>0</v>
      </c>
      <c r="E5" s="3" t="s">
        <v>207</v>
      </c>
      <c r="F5" s="4">
        <v>1</v>
      </c>
      <c r="G5" s="5">
        <v>1598.19</v>
      </c>
      <c r="H5" s="11">
        <f>G5*0.12</f>
        <v>191.78280000000001</v>
      </c>
      <c r="I5" s="10">
        <f>G5*0.18</f>
        <v>287.67419999999998</v>
      </c>
      <c r="J5" s="10">
        <f>G5+(G5*0.12)+(G5*0.18)</f>
        <v>2077.6469999999999</v>
      </c>
      <c r="K5" s="10">
        <f t="shared" si="0"/>
        <v>2285.4117000000001</v>
      </c>
      <c r="L5" s="6"/>
      <c r="M5" s="3" t="s">
        <v>159</v>
      </c>
      <c r="N5" s="6" t="s">
        <v>516</v>
      </c>
      <c r="O5" s="7" t="s">
        <v>161</v>
      </c>
    </row>
    <row r="6" spans="1:15" ht="105" x14ac:dyDescent="0.2">
      <c r="A6" s="2" t="s">
        <v>12</v>
      </c>
      <c r="B6" s="3" t="s">
        <v>13</v>
      </c>
      <c r="C6" s="3" t="s">
        <v>270</v>
      </c>
      <c r="D6" s="3" t="s">
        <v>395</v>
      </c>
      <c r="E6" s="3" t="s">
        <v>207</v>
      </c>
      <c r="F6" s="4">
        <v>1</v>
      </c>
      <c r="G6" s="5">
        <v>1213.48</v>
      </c>
      <c r="H6" s="11">
        <f>G6*0.12</f>
        <v>145.61760000000001</v>
      </c>
      <c r="I6" s="10">
        <f>G6*0.18</f>
        <v>218.4264</v>
      </c>
      <c r="J6" s="10">
        <f>G6+(G6*0.12)+(G6*0.18)</f>
        <v>1577.5240000000001</v>
      </c>
      <c r="K6" s="10">
        <f t="shared" si="0"/>
        <v>1735.2764000000002</v>
      </c>
      <c r="L6" s="6"/>
      <c r="M6" s="3" t="s">
        <v>14</v>
      </c>
      <c r="N6" s="6" t="s">
        <v>500</v>
      </c>
      <c r="O6" s="7" t="s">
        <v>15</v>
      </c>
    </row>
    <row r="7" spans="1:15" ht="165" x14ac:dyDescent="0.2">
      <c r="A7" s="2" t="s">
        <v>12</v>
      </c>
      <c r="B7" s="3" t="s">
        <v>13</v>
      </c>
      <c r="C7" s="3" t="s">
        <v>375</v>
      </c>
      <c r="D7" s="3" t="s">
        <v>0</v>
      </c>
      <c r="E7" s="3" t="s">
        <v>207</v>
      </c>
      <c r="F7" s="4">
        <v>1</v>
      </c>
      <c r="G7" s="5">
        <v>1598.19</v>
      </c>
      <c r="H7" s="11">
        <f>G7*0.12</f>
        <v>191.78280000000001</v>
      </c>
      <c r="I7" s="10">
        <f>G7*0.18</f>
        <v>287.67419999999998</v>
      </c>
      <c r="J7" s="10">
        <f>G7+(G7*0.12)+(G7*0.18)</f>
        <v>2077.6469999999999</v>
      </c>
      <c r="K7" s="10">
        <f t="shared" si="0"/>
        <v>2285.4117000000001</v>
      </c>
      <c r="L7" s="6"/>
      <c r="M7" s="3" t="s">
        <v>159</v>
      </c>
      <c r="N7" s="6" t="s">
        <v>516</v>
      </c>
      <c r="O7" s="7" t="s">
        <v>163</v>
      </c>
    </row>
    <row r="8" spans="1:15" ht="75" x14ac:dyDescent="0.2">
      <c r="A8" s="2" t="s">
        <v>84</v>
      </c>
      <c r="B8" s="3" t="s">
        <v>84</v>
      </c>
      <c r="C8" s="3" t="s">
        <v>487</v>
      </c>
      <c r="D8" s="3" t="s">
        <v>389</v>
      </c>
      <c r="E8" s="3" t="s">
        <v>175</v>
      </c>
      <c r="F8" s="4">
        <v>1</v>
      </c>
      <c r="G8" s="5">
        <v>109.71</v>
      </c>
      <c r="H8" s="11">
        <f t="shared" ref="H8:H13" si="1">G8*0.15</f>
        <v>16.456499999999998</v>
      </c>
      <c r="I8" s="10">
        <f t="shared" ref="I8:I13" si="2">G8*0.25</f>
        <v>27.427499999999998</v>
      </c>
      <c r="J8" s="10">
        <f t="shared" ref="J8:J13" si="3">G8+(G8*0.15)+(G8*0.25)</f>
        <v>153.59399999999999</v>
      </c>
      <c r="K8" s="10">
        <f t="shared" si="0"/>
        <v>168.95340000000002</v>
      </c>
      <c r="L8" s="6"/>
      <c r="M8" s="3" t="s">
        <v>99</v>
      </c>
      <c r="N8" s="6" t="s">
        <v>486</v>
      </c>
      <c r="O8" s="7" t="s">
        <v>100</v>
      </c>
    </row>
    <row r="9" spans="1:15" ht="75" x14ac:dyDescent="0.2">
      <c r="A9" s="2" t="s">
        <v>84</v>
      </c>
      <c r="B9" s="3" t="s">
        <v>84</v>
      </c>
      <c r="C9" s="3" t="s">
        <v>376</v>
      </c>
      <c r="D9" s="3" t="s">
        <v>389</v>
      </c>
      <c r="E9" s="3" t="s">
        <v>175</v>
      </c>
      <c r="F9" s="4">
        <v>1</v>
      </c>
      <c r="G9" s="5">
        <v>122.57</v>
      </c>
      <c r="H9" s="11">
        <f t="shared" si="1"/>
        <v>18.385499999999997</v>
      </c>
      <c r="I9" s="10">
        <f t="shared" si="2"/>
        <v>30.642499999999998</v>
      </c>
      <c r="J9" s="10">
        <f t="shared" si="3"/>
        <v>171.59800000000001</v>
      </c>
      <c r="K9" s="10">
        <f t="shared" si="0"/>
        <v>188.75780000000003</v>
      </c>
      <c r="L9" s="6"/>
      <c r="M9" s="3" t="s">
        <v>99</v>
      </c>
      <c r="N9" s="6" t="s">
        <v>486</v>
      </c>
      <c r="O9" s="7" t="s">
        <v>101</v>
      </c>
    </row>
    <row r="10" spans="1:15" ht="90" x14ac:dyDescent="0.2">
      <c r="A10" s="2" t="s">
        <v>84</v>
      </c>
      <c r="B10" s="3" t="s">
        <v>84</v>
      </c>
      <c r="C10" s="3" t="s">
        <v>507</v>
      </c>
      <c r="D10" s="3" t="s">
        <v>272</v>
      </c>
      <c r="E10" s="3" t="s">
        <v>175</v>
      </c>
      <c r="F10" s="4">
        <v>1</v>
      </c>
      <c r="G10" s="5">
        <v>128.33000000000001</v>
      </c>
      <c r="H10" s="11">
        <f t="shared" si="1"/>
        <v>19.249500000000001</v>
      </c>
      <c r="I10" s="10">
        <f t="shared" si="2"/>
        <v>32.082500000000003</v>
      </c>
      <c r="J10" s="10">
        <f t="shared" si="3"/>
        <v>179.66200000000003</v>
      </c>
      <c r="K10" s="10">
        <f t="shared" si="0"/>
        <v>197.62820000000005</v>
      </c>
      <c r="L10" s="6"/>
      <c r="M10" s="3" t="s">
        <v>503</v>
      </c>
      <c r="N10" s="6" t="s">
        <v>504</v>
      </c>
      <c r="O10" s="7" t="s">
        <v>508</v>
      </c>
    </row>
    <row r="11" spans="1:15" ht="75" x14ac:dyDescent="0.2">
      <c r="A11" s="2" t="s">
        <v>84</v>
      </c>
      <c r="B11" s="3" t="s">
        <v>84</v>
      </c>
      <c r="C11" s="3" t="s">
        <v>509</v>
      </c>
      <c r="D11" s="3" t="s">
        <v>272</v>
      </c>
      <c r="E11" s="3" t="s">
        <v>175</v>
      </c>
      <c r="F11" s="4">
        <v>1</v>
      </c>
      <c r="G11" s="5">
        <v>128.33000000000001</v>
      </c>
      <c r="H11" s="11">
        <f t="shared" si="1"/>
        <v>19.249500000000001</v>
      </c>
      <c r="I11" s="10">
        <f t="shared" si="2"/>
        <v>32.082500000000003</v>
      </c>
      <c r="J11" s="10">
        <f t="shared" si="3"/>
        <v>179.66200000000003</v>
      </c>
      <c r="K11" s="10">
        <f t="shared" si="0"/>
        <v>197.62820000000005</v>
      </c>
      <c r="L11" s="6"/>
      <c r="M11" s="3" t="s">
        <v>503</v>
      </c>
      <c r="N11" s="6" t="s">
        <v>504</v>
      </c>
      <c r="O11" s="7" t="s">
        <v>510</v>
      </c>
    </row>
    <row r="12" spans="1:15" ht="90" x14ac:dyDescent="0.2">
      <c r="A12" s="2" t="s">
        <v>84</v>
      </c>
      <c r="B12" s="3" t="s">
        <v>84</v>
      </c>
      <c r="C12" s="3" t="s">
        <v>502</v>
      </c>
      <c r="D12" s="3" t="s">
        <v>272</v>
      </c>
      <c r="E12" s="3" t="s">
        <v>175</v>
      </c>
      <c r="F12" s="4">
        <v>1</v>
      </c>
      <c r="G12" s="5">
        <v>256.66000000000003</v>
      </c>
      <c r="H12" s="11">
        <f t="shared" si="1"/>
        <v>38.499000000000002</v>
      </c>
      <c r="I12" s="10">
        <f t="shared" si="2"/>
        <v>64.165000000000006</v>
      </c>
      <c r="J12" s="10">
        <f t="shared" si="3"/>
        <v>359.32400000000007</v>
      </c>
      <c r="K12" s="10">
        <f t="shared" si="0"/>
        <v>395.2564000000001</v>
      </c>
      <c r="L12" s="6"/>
      <c r="M12" s="3" t="s">
        <v>503</v>
      </c>
      <c r="N12" s="6" t="s">
        <v>504</v>
      </c>
      <c r="O12" s="7" t="s">
        <v>505</v>
      </c>
    </row>
    <row r="13" spans="1:15" ht="75" x14ac:dyDescent="0.2">
      <c r="A13" s="2" t="s">
        <v>84</v>
      </c>
      <c r="B13" s="3" t="s">
        <v>84</v>
      </c>
      <c r="C13" s="3" t="s">
        <v>396</v>
      </c>
      <c r="D13" s="3" t="s">
        <v>272</v>
      </c>
      <c r="E13" s="3" t="s">
        <v>175</v>
      </c>
      <c r="F13" s="4">
        <v>1</v>
      </c>
      <c r="G13" s="5">
        <v>256.66000000000003</v>
      </c>
      <c r="H13" s="11">
        <f t="shared" si="1"/>
        <v>38.499000000000002</v>
      </c>
      <c r="I13" s="10">
        <f t="shared" si="2"/>
        <v>64.165000000000006</v>
      </c>
      <c r="J13" s="10">
        <f t="shared" si="3"/>
        <v>359.32400000000007</v>
      </c>
      <c r="K13" s="10">
        <f t="shared" si="0"/>
        <v>395.2564000000001</v>
      </c>
      <c r="L13" s="6"/>
      <c r="M13" s="3" t="s">
        <v>503</v>
      </c>
      <c r="N13" s="6" t="s">
        <v>504</v>
      </c>
      <c r="O13" s="7" t="s">
        <v>506</v>
      </c>
    </row>
    <row r="14" spans="1:15" ht="90" x14ac:dyDescent="0.2">
      <c r="A14" s="2" t="s">
        <v>16</v>
      </c>
      <c r="B14" s="3" t="s">
        <v>16</v>
      </c>
      <c r="C14" s="3" t="s">
        <v>511</v>
      </c>
      <c r="D14" s="3" t="s">
        <v>380</v>
      </c>
      <c r="E14" s="3" t="s">
        <v>185</v>
      </c>
      <c r="F14" s="4">
        <v>500</v>
      </c>
      <c r="G14" s="5">
        <v>11632.23</v>
      </c>
      <c r="H14" s="11">
        <f>G14*0.12</f>
        <v>1395.8675999999998</v>
      </c>
      <c r="I14" s="10">
        <f>G14*0.18</f>
        <v>2093.8013999999998</v>
      </c>
      <c r="J14" s="10">
        <f>G14+(G14*0.12)+(G14*0.18)</f>
        <v>15121.898999999999</v>
      </c>
      <c r="K14" s="10">
        <f t="shared" si="0"/>
        <v>16634.088900000002</v>
      </c>
      <c r="L14" s="6"/>
      <c r="M14" s="3" t="s">
        <v>512</v>
      </c>
      <c r="N14" s="6" t="s">
        <v>513</v>
      </c>
      <c r="O14" s="7" t="s">
        <v>514</v>
      </c>
    </row>
    <row r="15" spans="1:15" ht="120" x14ac:dyDescent="0.2">
      <c r="A15" s="2" t="s">
        <v>25</v>
      </c>
      <c r="B15" s="3" t="s">
        <v>25</v>
      </c>
      <c r="C15" s="3" t="s">
        <v>262</v>
      </c>
      <c r="D15" s="3" t="s">
        <v>381</v>
      </c>
      <c r="E15" s="3" t="s">
        <v>195</v>
      </c>
      <c r="F15" s="4">
        <v>1</v>
      </c>
      <c r="G15" s="5">
        <v>5.53</v>
      </c>
      <c r="H15" s="9">
        <f>G15*0.18</f>
        <v>0.99540000000000006</v>
      </c>
      <c r="I15" s="10">
        <f>G15*0.31</f>
        <v>1.7143000000000002</v>
      </c>
      <c r="J15" s="10">
        <f>G15+(G15*0.18)+(G15*0.31)</f>
        <v>8.2397000000000009</v>
      </c>
      <c r="K15" s="10">
        <f t="shared" si="0"/>
        <v>9.0636700000000019</v>
      </c>
      <c r="L15" s="6"/>
      <c r="M15" s="3" t="s">
        <v>26</v>
      </c>
      <c r="N15" s="6" t="s">
        <v>447</v>
      </c>
      <c r="O15" s="7" t="s">
        <v>448</v>
      </c>
    </row>
    <row r="16" spans="1:15" ht="180" x14ac:dyDescent="0.2">
      <c r="A16" s="2" t="s">
        <v>62</v>
      </c>
      <c r="B16" s="3" t="s">
        <v>337</v>
      </c>
      <c r="C16" s="3" t="s">
        <v>452</v>
      </c>
      <c r="D16" s="3" t="s">
        <v>339</v>
      </c>
      <c r="E16" s="3" t="s">
        <v>206</v>
      </c>
      <c r="F16" s="4">
        <v>25</v>
      </c>
      <c r="G16" s="5">
        <v>1472.99</v>
      </c>
      <c r="H16" s="11">
        <f>G16*0.12</f>
        <v>176.75880000000001</v>
      </c>
      <c r="I16" s="10">
        <f>G16*0.18</f>
        <v>265.13819999999998</v>
      </c>
      <c r="J16" s="10">
        <f>G16+(G16*0.12)+(G16*0.18)</f>
        <v>1914.8870000000002</v>
      </c>
      <c r="K16" s="10">
        <f t="shared" si="0"/>
        <v>2106.3757000000005</v>
      </c>
      <c r="L16" s="6"/>
      <c r="M16" s="3" t="s">
        <v>338</v>
      </c>
      <c r="N16" s="6" t="s">
        <v>453</v>
      </c>
      <c r="O16" s="7" t="s">
        <v>454</v>
      </c>
    </row>
    <row r="17" spans="1:15" ht="45" x14ac:dyDescent="0.2">
      <c r="A17" s="2" t="s">
        <v>27</v>
      </c>
      <c r="B17" s="3" t="s">
        <v>27</v>
      </c>
      <c r="C17" s="3" t="s">
        <v>238</v>
      </c>
      <c r="D17" s="3" t="s">
        <v>494</v>
      </c>
      <c r="E17" s="3" t="s">
        <v>176</v>
      </c>
      <c r="F17" s="4">
        <v>200</v>
      </c>
      <c r="G17" s="5">
        <v>18.940000000000001</v>
      </c>
      <c r="H17" s="9">
        <f>G17*0.18</f>
        <v>3.4092000000000002</v>
      </c>
      <c r="I17" s="10">
        <f>G17*0.31</f>
        <v>5.8714000000000004</v>
      </c>
      <c r="J17" s="10">
        <f>G17+(G17*0.18)+(G17*0.31)</f>
        <v>28.220600000000005</v>
      </c>
      <c r="K17" s="10">
        <f t="shared" si="0"/>
        <v>31.042660000000009</v>
      </c>
      <c r="L17" s="6"/>
      <c r="M17" s="3" t="s">
        <v>127</v>
      </c>
      <c r="N17" s="6" t="s">
        <v>495</v>
      </c>
      <c r="O17" s="7" t="s">
        <v>128</v>
      </c>
    </row>
    <row r="18" spans="1:15" ht="75" x14ac:dyDescent="0.2">
      <c r="A18" s="2" t="s">
        <v>17</v>
      </c>
      <c r="B18" s="3" t="s">
        <v>18</v>
      </c>
      <c r="C18" s="3" t="s">
        <v>387</v>
      </c>
      <c r="D18" s="3" t="s">
        <v>386</v>
      </c>
      <c r="E18" s="3" t="s">
        <v>170</v>
      </c>
      <c r="F18" s="4">
        <v>20</v>
      </c>
      <c r="G18" s="5">
        <v>178.02</v>
      </c>
      <c r="H18" s="11">
        <f>G18*0.15</f>
        <v>26.702999999999999</v>
      </c>
      <c r="I18" s="10">
        <f>G18*0.25</f>
        <v>44.505000000000003</v>
      </c>
      <c r="J18" s="10">
        <f>G18+(G18*0.15)+(G18*0.25)</f>
        <v>249.22800000000001</v>
      </c>
      <c r="K18" s="10">
        <f t="shared" si="0"/>
        <v>274.1508</v>
      </c>
      <c r="L18" s="6"/>
      <c r="M18" s="3" t="s">
        <v>19</v>
      </c>
      <c r="N18" s="6" t="s">
        <v>481</v>
      </c>
      <c r="O18" s="7" t="s">
        <v>20</v>
      </c>
    </row>
    <row r="19" spans="1:15" ht="75" x14ac:dyDescent="0.2">
      <c r="A19" s="2" t="s">
        <v>17</v>
      </c>
      <c r="B19" s="3" t="s">
        <v>482</v>
      </c>
      <c r="C19" s="3" t="s">
        <v>483</v>
      </c>
      <c r="D19" s="3" t="s">
        <v>386</v>
      </c>
      <c r="E19" s="3" t="s">
        <v>170</v>
      </c>
      <c r="F19" s="4">
        <v>14</v>
      </c>
      <c r="G19" s="5">
        <v>136.57</v>
      </c>
      <c r="H19" s="11">
        <f>G19*0.15</f>
        <v>20.485499999999998</v>
      </c>
      <c r="I19" s="10">
        <f>G19*0.25</f>
        <v>34.142499999999998</v>
      </c>
      <c r="J19" s="10">
        <f>G19+(G19*0.15)+(G19*0.25)</f>
        <v>191.19799999999998</v>
      </c>
      <c r="K19" s="10">
        <f t="shared" si="0"/>
        <v>210.31780000000001</v>
      </c>
      <c r="L19" s="6"/>
      <c r="M19" s="3" t="s">
        <v>21</v>
      </c>
      <c r="N19" s="6" t="s">
        <v>481</v>
      </c>
      <c r="O19" s="7" t="s">
        <v>22</v>
      </c>
    </row>
    <row r="20" spans="1:15" ht="75" x14ac:dyDescent="0.2">
      <c r="A20" s="2" t="s">
        <v>17</v>
      </c>
      <c r="B20" s="3" t="s">
        <v>482</v>
      </c>
      <c r="C20" s="3" t="s">
        <v>484</v>
      </c>
      <c r="D20" s="3" t="s">
        <v>386</v>
      </c>
      <c r="E20" s="3" t="s">
        <v>170</v>
      </c>
      <c r="F20" s="4">
        <v>14</v>
      </c>
      <c r="G20" s="5">
        <v>238.82</v>
      </c>
      <c r="H20" s="11">
        <f>G20*0.15</f>
        <v>35.823</v>
      </c>
      <c r="I20" s="10">
        <f>G20*0.25</f>
        <v>59.704999999999998</v>
      </c>
      <c r="J20" s="10">
        <f>G20+(G20*0.15)+(G20*0.25)</f>
        <v>334.34799999999996</v>
      </c>
      <c r="K20" s="10">
        <f t="shared" si="0"/>
        <v>367.78280000000001</v>
      </c>
      <c r="L20" s="6"/>
      <c r="M20" s="3" t="s">
        <v>23</v>
      </c>
      <c r="N20" s="6" t="s">
        <v>481</v>
      </c>
      <c r="O20" s="7" t="s">
        <v>24</v>
      </c>
    </row>
    <row r="21" spans="1:15" ht="60" x14ac:dyDescent="0.2">
      <c r="A21" s="2" t="s">
        <v>28</v>
      </c>
      <c r="B21" s="3" t="s">
        <v>28</v>
      </c>
      <c r="C21" s="3" t="s">
        <v>239</v>
      </c>
      <c r="D21" s="3" t="s">
        <v>494</v>
      </c>
      <c r="E21" s="3" t="s">
        <v>177</v>
      </c>
      <c r="F21" s="4">
        <v>1</v>
      </c>
      <c r="G21" s="5">
        <v>25.54</v>
      </c>
      <c r="H21" s="9">
        <f>G21*0.18</f>
        <v>4.5972</v>
      </c>
      <c r="I21" s="10">
        <f>G21*0.31</f>
        <v>7.9173999999999998</v>
      </c>
      <c r="J21" s="10">
        <f>G21+(G21*0.18)+(G21*0.31)</f>
        <v>38.054600000000001</v>
      </c>
      <c r="K21" s="10">
        <f t="shared" si="0"/>
        <v>41.860060000000004</v>
      </c>
      <c r="L21" s="6"/>
      <c r="M21" s="3" t="s">
        <v>29</v>
      </c>
      <c r="N21" s="6" t="s">
        <v>495</v>
      </c>
      <c r="O21" s="7" t="s">
        <v>30</v>
      </c>
    </row>
    <row r="22" spans="1:15" ht="60" x14ac:dyDescent="0.2">
      <c r="A22" s="2" t="s">
        <v>31</v>
      </c>
      <c r="B22" s="3" t="s">
        <v>31</v>
      </c>
      <c r="C22" s="3" t="s">
        <v>240</v>
      </c>
      <c r="D22" s="3" t="s">
        <v>494</v>
      </c>
      <c r="E22" s="3" t="s">
        <v>181</v>
      </c>
      <c r="F22" s="4">
        <v>1</v>
      </c>
      <c r="G22" s="5">
        <v>13.54</v>
      </c>
      <c r="H22" s="9">
        <f>G22*0.18</f>
        <v>2.4371999999999998</v>
      </c>
      <c r="I22" s="10">
        <f>G22*0.31</f>
        <v>4.1974</v>
      </c>
      <c r="J22" s="10">
        <f>G22+(G22*0.18)+(G22*0.31)</f>
        <v>20.174599999999998</v>
      </c>
      <c r="K22" s="10">
        <f t="shared" si="0"/>
        <v>22.192060000000001</v>
      </c>
      <c r="L22" s="6"/>
      <c r="M22" s="3" t="s">
        <v>150</v>
      </c>
      <c r="N22" s="6" t="s">
        <v>495</v>
      </c>
      <c r="O22" s="7" t="s">
        <v>32</v>
      </c>
    </row>
    <row r="23" spans="1:15" ht="90" x14ac:dyDescent="0.2">
      <c r="A23" s="2" t="s">
        <v>33</v>
      </c>
      <c r="B23" s="3" t="s">
        <v>577</v>
      </c>
      <c r="C23" s="3" t="s">
        <v>578</v>
      </c>
      <c r="D23" s="3" t="s">
        <v>579</v>
      </c>
      <c r="E23" s="3" t="s">
        <v>187</v>
      </c>
      <c r="F23" s="4">
        <v>1</v>
      </c>
      <c r="G23" s="5">
        <v>316.95</v>
      </c>
      <c r="H23" s="11">
        <f>G23*0.15</f>
        <v>47.542499999999997</v>
      </c>
      <c r="I23" s="10">
        <f>G23*0.25</f>
        <v>79.237499999999997</v>
      </c>
      <c r="J23" s="10">
        <f>G23+(G23*0.15)+(G23*0.25)</f>
        <v>443.73</v>
      </c>
      <c r="K23" s="10">
        <f t="shared" si="0"/>
        <v>488.10300000000007</v>
      </c>
      <c r="L23" s="6"/>
      <c r="M23" s="3" t="s">
        <v>580</v>
      </c>
      <c r="N23" s="6" t="s">
        <v>581</v>
      </c>
      <c r="O23" s="7" t="s">
        <v>582</v>
      </c>
    </row>
    <row r="24" spans="1:15" ht="90" x14ac:dyDescent="0.2">
      <c r="A24" s="2" t="s">
        <v>33</v>
      </c>
      <c r="B24" s="3" t="s">
        <v>577</v>
      </c>
      <c r="C24" s="3" t="s">
        <v>204</v>
      </c>
      <c r="D24" s="3" t="s">
        <v>579</v>
      </c>
      <c r="E24" s="3" t="s">
        <v>187</v>
      </c>
      <c r="F24" s="4">
        <v>1</v>
      </c>
      <c r="G24" s="5">
        <v>950.86</v>
      </c>
      <c r="H24" s="11">
        <f>G24*0.12</f>
        <v>114.1032</v>
      </c>
      <c r="I24" s="10">
        <f>G24*0.18</f>
        <v>171.15479999999999</v>
      </c>
      <c r="J24" s="10">
        <f>G24+(G24*0.12)+(G24*0.18)</f>
        <v>1236.1179999999999</v>
      </c>
      <c r="K24" s="10">
        <f t="shared" si="0"/>
        <v>1359.7298000000001</v>
      </c>
      <c r="L24" s="6"/>
      <c r="M24" s="3" t="s">
        <v>580</v>
      </c>
      <c r="N24" s="6" t="s">
        <v>581</v>
      </c>
      <c r="O24" s="7" t="s">
        <v>583</v>
      </c>
    </row>
    <row r="25" spans="1:15" ht="90" x14ac:dyDescent="0.2">
      <c r="A25" s="2" t="s">
        <v>49</v>
      </c>
      <c r="B25" s="3" t="s">
        <v>50</v>
      </c>
      <c r="C25" s="3" t="s">
        <v>205</v>
      </c>
      <c r="D25" s="3" t="s">
        <v>586</v>
      </c>
      <c r="E25" s="3"/>
      <c r="F25" s="4">
        <v>30</v>
      </c>
      <c r="G25" s="5">
        <v>46.96</v>
      </c>
      <c r="H25" s="9">
        <f>G25*0.18</f>
        <v>8.4527999999999999</v>
      </c>
      <c r="I25" s="10">
        <f>G25*0.31</f>
        <v>14.557600000000001</v>
      </c>
      <c r="J25" s="10">
        <f>G25+(G25*0.18)+(G25*0.31)</f>
        <v>69.970400000000012</v>
      </c>
      <c r="K25" s="10">
        <f t="shared" si="0"/>
        <v>76.967440000000025</v>
      </c>
      <c r="L25" s="6"/>
      <c r="M25" s="3" t="s">
        <v>51</v>
      </c>
      <c r="N25" s="6" t="s">
        <v>587</v>
      </c>
      <c r="O25" s="7" t="s">
        <v>54</v>
      </c>
    </row>
    <row r="26" spans="1:15" ht="90" x14ac:dyDescent="0.2">
      <c r="A26" s="2" t="s">
        <v>49</v>
      </c>
      <c r="B26" s="3" t="s">
        <v>50</v>
      </c>
      <c r="C26" s="3" t="s">
        <v>199</v>
      </c>
      <c r="D26" s="3" t="s">
        <v>586</v>
      </c>
      <c r="E26" s="3"/>
      <c r="F26" s="4">
        <v>30</v>
      </c>
      <c r="G26" s="5">
        <v>46.96</v>
      </c>
      <c r="H26" s="9">
        <f>G26*0.18</f>
        <v>8.4527999999999999</v>
      </c>
      <c r="I26" s="10">
        <f>G26*0.31</f>
        <v>14.557600000000001</v>
      </c>
      <c r="J26" s="10">
        <f>G26+(G26*0.18)+(G26*0.31)</f>
        <v>69.970400000000012</v>
      </c>
      <c r="K26" s="10">
        <f t="shared" si="0"/>
        <v>76.967440000000025</v>
      </c>
      <c r="L26" s="6"/>
      <c r="M26" s="3" t="s">
        <v>51</v>
      </c>
      <c r="N26" s="6" t="s">
        <v>587</v>
      </c>
      <c r="O26" s="7" t="s">
        <v>54</v>
      </c>
    </row>
    <row r="27" spans="1:15" ht="75" x14ac:dyDescent="0.2">
      <c r="A27" s="2" t="s">
        <v>49</v>
      </c>
      <c r="B27" s="3" t="s">
        <v>50</v>
      </c>
      <c r="C27" s="3" t="s">
        <v>592</v>
      </c>
      <c r="D27" s="3" t="s">
        <v>593</v>
      </c>
      <c r="E27" s="3"/>
      <c r="F27" s="4">
        <v>30</v>
      </c>
      <c r="G27" s="5">
        <v>46.96</v>
      </c>
      <c r="H27" s="9">
        <f>G27*0.18</f>
        <v>8.4527999999999999</v>
      </c>
      <c r="I27" s="10">
        <f>G27*0.31</f>
        <v>14.557600000000001</v>
      </c>
      <c r="J27" s="10">
        <f>G27+(G27*0.18)+(G27*0.31)</f>
        <v>69.970400000000012</v>
      </c>
      <c r="K27" s="10">
        <f t="shared" si="0"/>
        <v>76.967440000000025</v>
      </c>
      <c r="L27" s="6"/>
      <c r="M27" s="3" t="s">
        <v>51</v>
      </c>
      <c r="N27" s="6" t="s">
        <v>594</v>
      </c>
      <c r="O27" s="7" t="s">
        <v>168</v>
      </c>
    </row>
    <row r="28" spans="1:15" ht="75" x14ac:dyDescent="0.2">
      <c r="A28" s="2" t="s">
        <v>49</v>
      </c>
      <c r="B28" s="3" t="s">
        <v>50</v>
      </c>
      <c r="C28" s="3" t="s">
        <v>591</v>
      </c>
      <c r="D28" s="3" t="s">
        <v>586</v>
      </c>
      <c r="E28" s="3"/>
      <c r="F28" s="4">
        <v>30</v>
      </c>
      <c r="G28" s="5">
        <v>67.959999999999994</v>
      </c>
      <c r="H28" s="11">
        <f t="shared" ref="H28:H40" si="4">G28*0.15</f>
        <v>10.193999999999999</v>
      </c>
      <c r="I28" s="10">
        <f t="shared" ref="I28:I40" si="5">G28*0.25</f>
        <v>16.989999999999998</v>
      </c>
      <c r="J28" s="10">
        <f t="shared" ref="J28:J40" si="6">G28+(G28*0.15)+(G28*0.25)</f>
        <v>95.143999999999991</v>
      </c>
      <c r="K28" s="10">
        <f t="shared" si="0"/>
        <v>104.6584</v>
      </c>
      <c r="L28" s="6"/>
      <c r="M28" s="3" t="s">
        <v>51</v>
      </c>
      <c r="N28" s="6" t="s">
        <v>587</v>
      </c>
      <c r="O28" s="7" t="s">
        <v>52</v>
      </c>
    </row>
    <row r="29" spans="1:15" ht="75" x14ac:dyDescent="0.2">
      <c r="A29" s="2" t="s">
        <v>49</v>
      </c>
      <c r="B29" s="3" t="s">
        <v>50</v>
      </c>
      <c r="C29" s="3" t="s">
        <v>596</v>
      </c>
      <c r="D29" s="3" t="s">
        <v>593</v>
      </c>
      <c r="E29" s="3"/>
      <c r="F29" s="4">
        <v>30</v>
      </c>
      <c r="G29" s="5">
        <v>67.959999999999994</v>
      </c>
      <c r="H29" s="11">
        <f t="shared" si="4"/>
        <v>10.193999999999999</v>
      </c>
      <c r="I29" s="10">
        <f t="shared" si="5"/>
        <v>16.989999999999998</v>
      </c>
      <c r="J29" s="10">
        <f t="shared" si="6"/>
        <v>95.143999999999991</v>
      </c>
      <c r="K29" s="10">
        <f t="shared" si="0"/>
        <v>104.6584</v>
      </c>
      <c r="L29" s="6"/>
      <c r="M29" s="3" t="s">
        <v>51</v>
      </c>
      <c r="N29" s="6" t="s">
        <v>594</v>
      </c>
      <c r="O29" s="7" t="s">
        <v>166</v>
      </c>
    </row>
    <row r="30" spans="1:15" ht="75" x14ac:dyDescent="0.2">
      <c r="A30" s="2" t="s">
        <v>49</v>
      </c>
      <c r="B30" s="3" t="s">
        <v>50</v>
      </c>
      <c r="C30" s="3" t="s">
        <v>590</v>
      </c>
      <c r="D30" s="3" t="s">
        <v>586</v>
      </c>
      <c r="E30" s="3"/>
      <c r="F30" s="4">
        <v>60</v>
      </c>
      <c r="G30" s="5">
        <v>135.91999999999999</v>
      </c>
      <c r="H30" s="11">
        <f t="shared" si="4"/>
        <v>20.387999999999998</v>
      </c>
      <c r="I30" s="10">
        <f t="shared" si="5"/>
        <v>33.979999999999997</v>
      </c>
      <c r="J30" s="10">
        <f t="shared" si="6"/>
        <v>190.28799999999998</v>
      </c>
      <c r="K30" s="10">
        <f t="shared" si="0"/>
        <v>209.3168</v>
      </c>
      <c r="L30" s="6"/>
      <c r="M30" s="3" t="s">
        <v>51</v>
      </c>
      <c r="N30" s="6" t="s">
        <v>587</v>
      </c>
      <c r="O30" s="7" t="s">
        <v>53</v>
      </c>
    </row>
    <row r="31" spans="1:15" ht="75" x14ac:dyDescent="0.2">
      <c r="A31" s="2" t="s">
        <v>49</v>
      </c>
      <c r="B31" s="3" t="s">
        <v>50</v>
      </c>
      <c r="C31" s="3" t="s">
        <v>595</v>
      </c>
      <c r="D31" s="3" t="s">
        <v>593</v>
      </c>
      <c r="E31" s="3"/>
      <c r="F31" s="4">
        <v>60</v>
      </c>
      <c r="G31" s="5">
        <v>135.91999999999999</v>
      </c>
      <c r="H31" s="11">
        <f t="shared" si="4"/>
        <v>20.387999999999998</v>
      </c>
      <c r="I31" s="10">
        <f t="shared" si="5"/>
        <v>33.979999999999997</v>
      </c>
      <c r="J31" s="10">
        <f t="shared" si="6"/>
        <v>190.28799999999998</v>
      </c>
      <c r="K31" s="10">
        <f t="shared" si="0"/>
        <v>209.3168</v>
      </c>
      <c r="L31" s="6"/>
      <c r="M31" s="3" t="s">
        <v>51</v>
      </c>
      <c r="N31" s="6" t="s">
        <v>594</v>
      </c>
      <c r="O31" s="7" t="s">
        <v>167</v>
      </c>
    </row>
    <row r="32" spans="1:15" ht="90" x14ac:dyDescent="0.2">
      <c r="A32" s="2" t="s">
        <v>49</v>
      </c>
      <c r="B32" s="3" t="s">
        <v>104</v>
      </c>
      <c r="C32" s="3" t="s">
        <v>589</v>
      </c>
      <c r="D32" s="3" t="s">
        <v>586</v>
      </c>
      <c r="E32" s="3"/>
      <c r="F32" s="4">
        <v>30</v>
      </c>
      <c r="G32" s="5">
        <v>138.65</v>
      </c>
      <c r="H32" s="11">
        <f t="shared" si="4"/>
        <v>20.797499999999999</v>
      </c>
      <c r="I32" s="10">
        <f t="shared" si="5"/>
        <v>34.662500000000001</v>
      </c>
      <c r="J32" s="10">
        <f t="shared" si="6"/>
        <v>194.10999999999999</v>
      </c>
      <c r="K32" s="10">
        <f t="shared" si="0"/>
        <v>213.52100000000002</v>
      </c>
      <c r="L32" s="6"/>
      <c r="M32" s="3" t="s">
        <v>55</v>
      </c>
      <c r="N32" s="6" t="s">
        <v>587</v>
      </c>
      <c r="O32" s="7" t="s">
        <v>56</v>
      </c>
    </row>
    <row r="33" spans="1:15" ht="75" x14ac:dyDescent="0.2">
      <c r="A33" s="2" t="s">
        <v>49</v>
      </c>
      <c r="B33" s="3" t="s">
        <v>104</v>
      </c>
      <c r="C33" s="3" t="s">
        <v>597</v>
      </c>
      <c r="D33" s="3" t="s">
        <v>593</v>
      </c>
      <c r="E33" s="3"/>
      <c r="F33" s="4">
        <v>30</v>
      </c>
      <c r="G33" s="5">
        <v>138.65</v>
      </c>
      <c r="H33" s="11">
        <f t="shared" si="4"/>
        <v>20.797499999999999</v>
      </c>
      <c r="I33" s="10">
        <f t="shared" si="5"/>
        <v>34.662500000000001</v>
      </c>
      <c r="J33" s="10">
        <f t="shared" si="6"/>
        <v>194.10999999999999</v>
      </c>
      <c r="K33" s="10">
        <f t="shared" si="0"/>
        <v>213.52100000000002</v>
      </c>
      <c r="L33" s="6"/>
      <c r="M33" s="3" t="s">
        <v>55</v>
      </c>
      <c r="N33" s="6" t="s">
        <v>594</v>
      </c>
      <c r="O33" s="7" t="s">
        <v>165</v>
      </c>
    </row>
    <row r="34" spans="1:15" ht="90" x14ac:dyDescent="0.2">
      <c r="A34" s="2" t="s">
        <v>49</v>
      </c>
      <c r="B34" s="3" t="s">
        <v>104</v>
      </c>
      <c r="C34" s="3" t="s">
        <v>588</v>
      </c>
      <c r="D34" s="3" t="s">
        <v>586</v>
      </c>
      <c r="E34" s="3"/>
      <c r="F34" s="4">
        <v>60</v>
      </c>
      <c r="G34" s="5">
        <v>280.14</v>
      </c>
      <c r="H34" s="11">
        <f t="shared" si="4"/>
        <v>42.020999999999994</v>
      </c>
      <c r="I34" s="10">
        <f t="shared" si="5"/>
        <v>70.034999999999997</v>
      </c>
      <c r="J34" s="10">
        <f t="shared" si="6"/>
        <v>392.19600000000003</v>
      </c>
      <c r="K34" s="10">
        <f t="shared" si="0"/>
        <v>431.41560000000004</v>
      </c>
      <c r="L34" s="6"/>
      <c r="M34" s="3" t="s">
        <v>55</v>
      </c>
      <c r="N34" s="6" t="s">
        <v>587</v>
      </c>
      <c r="O34" s="7" t="s">
        <v>57</v>
      </c>
    </row>
    <row r="35" spans="1:15" ht="75" x14ac:dyDescent="0.2">
      <c r="A35" s="2" t="s">
        <v>49</v>
      </c>
      <c r="B35" s="3" t="s">
        <v>104</v>
      </c>
      <c r="C35" s="3" t="s">
        <v>598</v>
      </c>
      <c r="D35" s="3" t="s">
        <v>593</v>
      </c>
      <c r="E35" s="3"/>
      <c r="F35" s="4">
        <v>60</v>
      </c>
      <c r="G35" s="5">
        <v>280.14</v>
      </c>
      <c r="H35" s="11">
        <f t="shared" si="4"/>
        <v>42.020999999999994</v>
      </c>
      <c r="I35" s="10">
        <f t="shared" si="5"/>
        <v>70.034999999999997</v>
      </c>
      <c r="J35" s="10">
        <f t="shared" si="6"/>
        <v>392.19600000000003</v>
      </c>
      <c r="K35" s="10">
        <f t="shared" si="0"/>
        <v>431.41560000000004</v>
      </c>
      <c r="L35" s="6"/>
      <c r="M35" s="3" t="s">
        <v>55</v>
      </c>
      <c r="N35" s="6" t="s">
        <v>594</v>
      </c>
      <c r="O35" s="7" t="s">
        <v>164</v>
      </c>
    </row>
    <row r="36" spans="1:15" ht="195" x14ac:dyDescent="0.2">
      <c r="A36" s="2" t="s">
        <v>34</v>
      </c>
      <c r="B36" s="3" t="s">
        <v>34</v>
      </c>
      <c r="C36" s="3" t="s">
        <v>496</v>
      </c>
      <c r="D36" s="3" t="s">
        <v>383</v>
      </c>
      <c r="E36" s="3" t="s">
        <v>264</v>
      </c>
      <c r="F36" s="4">
        <v>5</v>
      </c>
      <c r="G36" s="5">
        <v>355.9</v>
      </c>
      <c r="H36" s="11">
        <f t="shared" si="4"/>
        <v>53.384999999999998</v>
      </c>
      <c r="I36" s="10">
        <f t="shared" si="5"/>
        <v>88.974999999999994</v>
      </c>
      <c r="J36" s="10">
        <f t="shared" si="6"/>
        <v>498.26</v>
      </c>
      <c r="K36" s="10">
        <f t="shared" si="0"/>
        <v>548.08600000000001</v>
      </c>
      <c r="L36" s="6"/>
      <c r="M36" s="3" t="s">
        <v>265</v>
      </c>
      <c r="N36" s="6" t="s">
        <v>497</v>
      </c>
      <c r="O36" s="7" t="s">
        <v>266</v>
      </c>
    </row>
    <row r="37" spans="1:15" ht="75" x14ac:dyDescent="0.2">
      <c r="A37" s="2" t="s">
        <v>87</v>
      </c>
      <c r="B37" s="3" t="s">
        <v>91</v>
      </c>
      <c r="C37" s="3" t="s">
        <v>353</v>
      </c>
      <c r="D37" s="3" t="s">
        <v>342</v>
      </c>
      <c r="E37" s="3" t="s">
        <v>172</v>
      </c>
      <c r="F37" s="4">
        <v>28</v>
      </c>
      <c r="G37" s="5">
        <v>209.24</v>
      </c>
      <c r="H37" s="11">
        <f t="shared" si="4"/>
        <v>31.385999999999999</v>
      </c>
      <c r="I37" s="10">
        <f t="shared" si="5"/>
        <v>52.31</v>
      </c>
      <c r="J37" s="10">
        <f t="shared" si="6"/>
        <v>292.93600000000004</v>
      </c>
      <c r="K37" s="10">
        <f t="shared" si="0"/>
        <v>322.22960000000006</v>
      </c>
      <c r="L37" s="6"/>
      <c r="M37" s="3" t="s">
        <v>92</v>
      </c>
      <c r="N37" s="6" t="s">
        <v>601</v>
      </c>
      <c r="O37" s="7" t="s">
        <v>202</v>
      </c>
    </row>
    <row r="38" spans="1:15" ht="75" x14ac:dyDescent="0.2">
      <c r="A38" s="2" t="s">
        <v>87</v>
      </c>
      <c r="B38" s="3" t="s">
        <v>91</v>
      </c>
      <c r="C38" s="3" t="s">
        <v>345</v>
      </c>
      <c r="D38" s="3" t="s">
        <v>342</v>
      </c>
      <c r="E38" s="3" t="s">
        <v>172</v>
      </c>
      <c r="F38" s="4">
        <v>30</v>
      </c>
      <c r="G38" s="5">
        <v>218.78</v>
      </c>
      <c r="H38" s="11">
        <f t="shared" si="4"/>
        <v>32.817</v>
      </c>
      <c r="I38" s="10">
        <f t="shared" si="5"/>
        <v>54.695</v>
      </c>
      <c r="J38" s="10">
        <f t="shared" si="6"/>
        <v>306.29200000000003</v>
      </c>
      <c r="K38" s="10">
        <f t="shared" si="0"/>
        <v>336.92120000000006</v>
      </c>
      <c r="L38" s="6"/>
      <c r="M38" s="3" t="s">
        <v>92</v>
      </c>
      <c r="N38" s="6" t="s">
        <v>601</v>
      </c>
      <c r="O38" s="7" t="s">
        <v>93</v>
      </c>
    </row>
    <row r="39" spans="1:15" ht="90" x14ac:dyDescent="0.2">
      <c r="A39" s="2" t="s">
        <v>87</v>
      </c>
      <c r="B39" s="3" t="s">
        <v>394</v>
      </c>
      <c r="C39" s="3" t="s">
        <v>625</v>
      </c>
      <c r="D39" s="3" t="s">
        <v>388</v>
      </c>
      <c r="E39" s="3" t="s">
        <v>172</v>
      </c>
      <c r="F39" s="4">
        <v>28</v>
      </c>
      <c r="G39" s="5">
        <v>52.58</v>
      </c>
      <c r="H39" s="11">
        <f t="shared" si="4"/>
        <v>7.8869999999999996</v>
      </c>
      <c r="I39" s="10">
        <f t="shared" si="5"/>
        <v>13.145</v>
      </c>
      <c r="J39" s="10">
        <f t="shared" si="6"/>
        <v>73.611999999999995</v>
      </c>
      <c r="K39" s="10">
        <f t="shared" si="0"/>
        <v>80.973200000000006</v>
      </c>
      <c r="L39" s="6"/>
      <c r="M39" s="3" t="s">
        <v>88</v>
      </c>
      <c r="N39" s="6" t="s">
        <v>623</v>
      </c>
      <c r="O39" s="7" t="s">
        <v>89</v>
      </c>
    </row>
    <row r="40" spans="1:15" ht="90" x14ac:dyDescent="0.2">
      <c r="A40" s="2" t="s">
        <v>87</v>
      </c>
      <c r="B40" s="3" t="s">
        <v>394</v>
      </c>
      <c r="C40" s="3" t="s">
        <v>622</v>
      </c>
      <c r="D40" s="3" t="s">
        <v>388</v>
      </c>
      <c r="E40" s="3" t="s">
        <v>172</v>
      </c>
      <c r="F40" s="4">
        <v>56</v>
      </c>
      <c r="G40" s="5">
        <v>105.16</v>
      </c>
      <c r="H40" s="11">
        <f t="shared" si="4"/>
        <v>15.773999999999999</v>
      </c>
      <c r="I40" s="10">
        <f t="shared" si="5"/>
        <v>26.29</v>
      </c>
      <c r="J40" s="10">
        <f t="shared" si="6"/>
        <v>147.22399999999999</v>
      </c>
      <c r="K40" s="10">
        <f t="shared" si="0"/>
        <v>161.94640000000001</v>
      </c>
      <c r="L40" s="6"/>
      <c r="M40" s="3" t="s">
        <v>88</v>
      </c>
      <c r="N40" s="6" t="s">
        <v>623</v>
      </c>
      <c r="O40" s="7" t="s">
        <v>624</v>
      </c>
    </row>
    <row r="41" spans="1:15" ht="75" x14ac:dyDescent="0.2">
      <c r="A41" s="2" t="s">
        <v>35</v>
      </c>
      <c r="B41" s="3" t="s">
        <v>35</v>
      </c>
      <c r="C41" s="3" t="s">
        <v>421</v>
      </c>
      <c r="D41" s="3" t="s">
        <v>397</v>
      </c>
      <c r="E41" s="3" t="s">
        <v>201</v>
      </c>
      <c r="F41" s="4">
        <v>10</v>
      </c>
      <c r="G41" s="5">
        <v>8.5</v>
      </c>
      <c r="H41" s="9">
        <f t="shared" ref="H41:H50" si="7">G41*0.18</f>
        <v>1.53</v>
      </c>
      <c r="I41" s="10">
        <f t="shared" ref="I41:I50" si="8">G41*0.31</f>
        <v>2.6349999999999998</v>
      </c>
      <c r="J41" s="10">
        <f t="shared" ref="J41:J50" si="9">G41+(G41*0.18)+(G41*0.31)</f>
        <v>12.664999999999999</v>
      </c>
      <c r="K41" s="10">
        <f t="shared" si="0"/>
        <v>13.9315</v>
      </c>
      <c r="L41" s="6"/>
      <c r="M41" s="3" t="s">
        <v>412</v>
      </c>
      <c r="N41" s="6" t="s">
        <v>413</v>
      </c>
      <c r="O41" s="7" t="s">
        <v>422</v>
      </c>
    </row>
    <row r="42" spans="1:15" ht="75" x14ac:dyDescent="0.2">
      <c r="A42" s="2" t="s">
        <v>35</v>
      </c>
      <c r="B42" s="3" t="s">
        <v>35</v>
      </c>
      <c r="C42" s="3" t="s">
        <v>421</v>
      </c>
      <c r="D42" s="3" t="s">
        <v>397</v>
      </c>
      <c r="E42" s="3" t="s">
        <v>201</v>
      </c>
      <c r="F42" s="4">
        <v>10</v>
      </c>
      <c r="G42" s="5">
        <v>8.5</v>
      </c>
      <c r="H42" s="9">
        <f t="shared" si="7"/>
        <v>1.53</v>
      </c>
      <c r="I42" s="10">
        <f t="shared" si="8"/>
        <v>2.6349999999999998</v>
      </c>
      <c r="J42" s="10">
        <f t="shared" si="9"/>
        <v>12.664999999999999</v>
      </c>
      <c r="K42" s="10">
        <f t="shared" si="0"/>
        <v>13.9315</v>
      </c>
      <c r="L42" s="6"/>
      <c r="M42" s="3" t="s">
        <v>412</v>
      </c>
      <c r="N42" s="6" t="s">
        <v>413</v>
      </c>
      <c r="O42" s="7" t="s">
        <v>422</v>
      </c>
    </row>
    <row r="43" spans="1:15" ht="75" x14ac:dyDescent="0.2">
      <c r="A43" s="2" t="s">
        <v>35</v>
      </c>
      <c r="B43" s="3" t="s">
        <v>35</v>
      </c>
      <c r="C43" s="3" t="s">
        <v>419</v>
      </c>
      <c r="D43" s="3" t="s">
        <v>397</v>
      </c>
      <c r="E43" s="3" t="s">
        <v>201</v>
      </c>
      <c r="F43" s="4">
        <v>20</v>
      </c>
      <c r="G43" s="5">
        <v>17</v>
      </c>
      <c r="H43" s="9">
        <f t="shared" si="7"/>
        <v>3.06</v>
      </c>
      <c r="I43" s="10">
        <f t="shared" si="8"/>
        <v>5.27</v>
      </c>
      <c r="J43" s="10">
        <f t="shared" si="9"/>
        <v>25.33</v>
      </c>
      <c r="K43" s="10">
        <f t="shared" si="0"/>
        <v>27.863</v>
      </c>
      <c r="L43" s="6"/>
      <c r="M43" s="3" t="s">
        <v>412</v>
      </c>
      <c r="N43" s="6" t="s">
        <v>413</v>
      </c>
      <c r="O43" s="7" t="s">
        <v>420</v>
      </c>
    </row>
    <row r="44" spans="1:15" ht="75" x14ac:dyDescent="0.2">
      <c r="A44" s="2" t="s">
        <v>35</v>
      </c>
      <c r="B44" s="3" t="s">
        <v>35</v>
      </c>
      <c r="C44" s="3" t="s">
        <v>419</v>
      </c>
      <c r="D44" s="3" t="s">
        <v>397</v>
      </c>
      <c r="E44" s="3" t="s">
        <v>201</v>
      </c>
      <c r="F44" s="4">
        <v>20</v>
      </c>
      <c r="G44" s="5">
        <v>17</v>
      </c>
      <c r="H44" s="9">
        <f t="shared" si="7"/>
        <v>3.06</v>
      </c>
      <c r="I44" s="10">
        <f t="shared" si="8"/>
        <v>5.27</v>
      </c>
      <c r="J44" s="10">
        <f t="shared" si="9"/>
        <v>25.33</v>
      </c>
      <c r="K44" s="10">
        <f t="shared" si="0"/>
        <v>27.863</v>
      </c>
      <c r="L44" s="6"/>
      <c r="M44" s="3" t="s">
        <v>412</v>
      </c>
      <c r="N44" s="6" t="s">
        <v>413</v>
      </c>
      <c r="O44" s="7" t="s">
        <v>420</v>
      </c>
    </row>
    <row r="45" spans="1:15" ht="75" x14ac:dyDescent="0.2">
      <c r="A45" s="2" t="s">
        <v>35</v>
      </c>
      <c r="B45" s="3" t="s">
        <v>35</v>
      </c>
      <c r="C45" s="3" t="s">
        <v>417</v>
      </c>
      <c r="D45" s="3" t="s">
        <v>397</v>
      </c>
      <c r="E45" s="3" t="s">
        <v>201</v>
      </c>
      <c r="F45" s="4">
        <v>30</v>
      </c>
      <c r="G45" s="5">
        <v>25.5</v>
      </c>
      <c r="H45" s="9">
        <f t="shared" si="7"/>
        <v>4.59</v>
      </c>
      <c r="I45" s="10">
        <f t="shared" si="8"/>
        <v>7.9050000000000002</v>
      </c>
      <c r="J45" s="10">
        <f t="shared" si="9"/>
        <v>37.994999999999997</v>
      </c>
      <c r="K45" s="10">
        <f t="shared" si="0"/>
        <v>41.794499999999999</v>
      </c>
      <c r="L45" s="6"/>
      <c r="M45" s="3" t="s">
        <v>412</v>
      </c>
      <c r="N45" s="6" t="s">
        <v>413</v>
      </c>
      <c r="O45" s="7" t="s">
        <v>418</v>
      </c>
    </row>
    <row r="46" spans="1:15" ht="75" x14ac:dyDescent="0.2">
      <c r="A46" s="2" t="s">
        <v>35</v>
      </c>
      <c r="B46" s="3" t="s">
        <v>35</v>
      </c>
      <c r="C46" s="3" t="s">
        <v>417</v>
      </c>
      <c r="D46" s="3" t="s">
        <v>397</v>
      </c>
      <c r="E46" s="3" t="s">
        <v>201</v>
      </c>
      <c r="F46" s="4">
        <v>30</v>
      </c>
      <c r="G46" s="5">
        <v>25.5</v>
      </c>
      <c r="H46" s="9">
        <f t="shared" si="7"/>
        <v>4.59</v>
      </c>
      <c r="I46" s="10">
        <f t="shared" si="8"/>
        <v>7.9050000000000002</v>
      </c>
      <c r="J46" s="10">
        <f t="shared" si="9"/>
        <v>37.994999999999997</v>
      </c>
      <c r="K46" s="10">
        <f t="shared" si="0"/>
        <v>41.794499999999999</v>
      </c>
      <c r="L46" s="6"/>
      <c r="M46" s="3" t="s">
        <v>412</v>
      </c>
      <c r="N46" s="6" t="s">
        <v>413</v>
      </c>
      <c r="O46" s="7" t="s">
        <v>418</v>
      </c>
    </row>
    <row r="47" spans="1:15" ht="75" x14ac:dyDescent="0.2">
      <c r="A47" s="2" t="s">
        <v>35</v>
      </c>
      <c r="B47" s="3" t="s">
        <v>35</v>
      </c>
      <c r="C47" s="3" t="s">
        <v>415</v>
      </c>
      <c r="D47" s="3" t="s">
        <v>397</v>
      </c>
      <c r="E47" s="3" t="s">
        <v>201</v>
      </c>
      <c r="F47" s="4">
        <v>40</v>
      </c>
      <c r="G47" s="5">
        <v>34</v>
      </c>
      <c r="H47" s="9">
        <f t="shared" si="7"/>
        <v>6.12</v>
      </c>
      <c r="I47" s="10">
        <f t="shared" si="8"/>
        <v>10.54</v>
      </c>
      <c r="J47" s="10">
        <f t="shared" si="9"/>
        <v>50.66</v>
      </c>
      <c r="K47" s="10">
        <f t="shared" si="0"/>
        <v>55.725999999999999</v>
      </c>
      <c r="L47" s="6"/>
      <c r="M47" s="3" t="s">
        <v>412</v>
      </c>
      <c r="N47" s="6" t="s">
        <v>413</v>
      </c>
      <c r="O47" s="7" t="s">
        <v>416</v>
      </c>
    </row>
    <row r="48" spans="1:15" ht="75" x14ac:dyDescent="0.2">
      <c r="A48" s="2" t="s">
        <v>35</v>
      </c>
      <c r="B48" s="3" t="s">
        <v>35</v>
      </c>
      <c r="C48" s="3" t="s">
        <v>415</v>
      </c>
      <c r="D48" s="3" t="s">
        <v>397</v>
      </c>
      <c r="E48" s="3" t="s">
        <v>201</v>
      </c>
      <c r="F48" s="4">
        <v>40</v>
      </c>
      <c r="G48" s="5">
        <v>34</v>
      </c>
      <c r="H48" s="9">
        <f t="shared" si="7"/>
        <v>6.12</v>
      </c>
      <c r="I48" s="10">
        <f t="shared" si="8"/>
        <v>10.54</v>
      </c>
      <c r="J48" s="10">
        <f t="shared" si="9"/>
        <v>50.66</v>
      </c>
      <c r="K48" s="10">
        <f t="shared" si="0"/>
        <v>55.725999999999999</v>
      </c>
      <c r="L48" s="6"/>
      <c r="M48" s="3" t="s">
        <v>412</v>
      </c>
      <c r="N48" s="6" t="s">
        <v>413</v>
      </c>
      <c r="O48" s="7" t="s">
        <v>416</v>
      </c>
    </row>
    <row r="49" spans="1:15" ht="75" x14ac:dyDescent="0.2">
      <c r="A49" s="2" t="s">
        <v>35</v>
      </c>
      <c r="B49" s="3" t="s">
        <v>35</v>
      </c>
      <c r="C49" s="3" t="s">
        <v>411</v>
      </c>
      <c r="D49" s="3" t="s">
        <v>397</v>
      </c>
      <c r="E49" s="3" t="s">
        <v>201</v>
      </c>
      <c r="F49" s="4">
        <v>50</v>
      </c>
      <c r="G49" s="5">
        <v>42.5</v>
      </c>
      <c r="H49" s="9">
        <f t="shared" si="7"/>
        <v>7.6499999999999995</v>
      </c>
      <c r="I49" s="10">
        <f t="shared" si="8"/>
        <v>13.175000000000001</v>
      </c>
      <c r="J49" s="10">
        <f t="shared" si="9"/>
        <v>63.325000000000003</v>
      </c>
      <c r="K49" s="10">
        <f t="shared" si="0"/>
        <v>69.657500000000013</v>
      </c>
      <c r="L49" s="6"/>
      <c r="M49" s="3" t="s">
        <v>412</v>
      </c>
      <c r="N49" s="6" t="s">
        <v>413</v>
      </c>
      <c r="O49" s="7" t="s">
        <v>414</v>
      </c>
    </row>
    <row r="50" spans="1:15" ht="75" x14ac:dyDescent="0.2">
      <c r="A50" s="2" t="s">
        <v>35</v>
      </c>
      <c r="B50" s="3" t="s">
        <v>35</v>
      </c>
      <c r="C50" s="3" t="s">
        <v>411</v>
      </c>
      <c r="D50" s="3" t="s">
        <v>397</v>
      </c>
      <c r="E50" s="3" t="s">
        <v>201</v>
      </c>
      <c r="F50" s="4">
        <v>50</v>
      </c>
      <c r="G50" s="5">
        <v>42.5</v>
      </c>
      <c r="H50" s="9">
        <f t="shared" si="7"/>
        <v>7.6499999999999995</v>
      </c>
      <c r="I50" s="10">
        <f t="shared" si="8"/>
        <v>13.175000000000001</v>
      </c>
      <c r="J50" s="10">
        <f t="shared" si="9"/>
        <v>63.325000000000003</v>
      </c>
      <c r="K50" s="10">
        <f t="shared" si="0"/>
        <v>69.657500000000013</v>
      </c>
      <c r="L50" s="6"/>
      <c r="M50" s="3" t="s">
        <v>412</v>
      </c>
      <c r="N50" s="6" t="s">
        <v>413</v>
      </c>
      <c r="O50" s="7" t="s">
        <v>414</v>
      </c>
    </row>
    <row r="51" spans="1:15" ht="90" x14ac:dyDescent="0.2">
      <c r="A51" s="2" t="s">
        <v>36</v>
      </c>
      <c r="B51" s="3" t="s">
        <v>36</v>
      </c>
      <c r="C51" s="3" t="s">
        <v>190</v>
      </c>
      <c r="D51" s="3" t="s">
        <v>276</v>
      </c>
      <c r="E51" s="3"/>
      <c r="F51" s="4">
        <v>50</v>
      </c>
      <c r="G51" s="5">
        <v>83.44</v>
      </c>
      <c r="H51" s="11">
        <f>G51*0.15</f>
        <v>12.516</v>
      </c>
      <c r="I51" s="10">
        <f>G51*0.25</f>
        <v>20.86</v>
      </c>
      <c r="J51" s="10">
        <f>G51+(G51*0.15)+(G51*0.25)</f>
        <v>116.816</v>
      </c>
      <c r="K51" s="10">
        <f t="shared" si="0"/>
        <v>128.49760000000001</v>
      </c>
      <c r="L51" s="6"/>
      <c r="M51" s="3" t="s">
        <v>97</v>
      </c>
      <c r="N51" s="6" t="s">
        <v>499</v>
      </c>
      <c r="O51" s="7" t="s">
        <v>98</v>
      </c>
    </row>
    <row r="52" spans="1:15" ht="75" x14ac:dyDescent="0.2">
      <c r="A52" s="2" t="s">
        <v>37</v>
      </c>
      <c r="B52" s="3" t="s">
        <v>37</v>
      </c>
      <c r="C52" s="3" t="s">
        <v>436</v>
      </c>
      <c r="D52" s="3" t="s">
        <v>397</v>
      </c>
      <c r="E52" s="3" t="s">
        <v>191</v>
      </c>
      <c r="F52" s="4">
        <v>10</v>
      </c>
      <c r="G52" s="5">
        <v>6.1</v>
      </c>
      <c r="H52" s="9">
        <f t="shared" ref="H52:H61" si="10">G52*0.18</f>
        <v>1.0979999999999999</v>
      </c>
      <c r="I52" s="10">
        <f t="shared" ref="I52:I61" si="11">G52*0.31</f>
        <v>1.8909999999999998</v>
      </c>
      <c r="J52" s="10">
        <f t="shared" ref="J52:J61" si="12">G52+(G52*0.18)+(G52*0.31)</f>
        <v>9.0889999999999986</v>
      </c>
      <c r="K52" s="10">
        <f t="shared" si="0"/>
        <v>9.9978999999999996</v>
      </c>
      <c r="L52" s="6"/>
      <c r="M52" s="3" t="s">
        <v>424</v>
      </c>
      <c r="N52" s="6" t="s">
        <v>413</v>
      </c>
      <c r="O52" s="7" t="s">
        <v>437</v>
      </c>
    </row>
    <row r="53" spans="1:15" ht="75" x14ac:dyDescent="0.2">
      <c r="A53" s="2" t="s">
        <v>37</v>
      </c>
      <c r="B53" s="3" t="s">
        <v>37</v>
      </c>
      <c r="C53" s="3" t="s">
        <v>436</v>
      </c>
      <c r="D53" s="3" t="s">
        <v>397</v>
      </c>
      <c r="E53" s="3" t="s">
        <v>191</v>
      </c>
      <c r="F53" s="4">
        <v>10</v>
      </c>
      <c r="G53" s="5">
        <v>6.1</v>
      </c>
      <c r="H53" s="9">
        <f t="shared" si="10"/>
        <v>1.0979999999999999</v>
      </c>
      <c r="I53" s="10">
        <f t="shared" si="11"/>
        <v>1.8909999999999998</v>
      </c>
      <c r="J53" s="10">
        <f t="shared" si="12"/>
        <v>9.0889999999999986</v>
      </c>
      <c r="K53" s="10">
        <f t="shared" si="0"/>
        <v>9.9978999999999996</v>
      </c>
      <c r="L53" s="6"/>
      <c r="M53" s="3" t="s">
        <v>424</v>
      </c>
      <c r="N53" s="6" t="s">
        <v>413</v>
      </c>
      <c r="O53" s="7" t="s">
        <v>437</v>
      </c>
    </row>
    <row r="54" spans="1:15" ht="75" x14ac:dyDescent="0.2">
      <c r="A54" s="2" t="s">
        <v>37</v>
      </c>
      <c r="B54" s="3" t="s">
        <v>37</v>
      </c>
      <c r="C54" s="3" t="s">
        <v>434</v>
      </c>
      <c r="D54" s="3" t="s">
        <v>397</v>
      </c>
      <c r="E54" s="3" t="s">
        <v>191</v>
      </c>
      <c r="F54" s="4">
        <v>20</v>
      </c>
      <c r="G54" s="5">
        <v>12.2</v>
      </c>
      <c r="H54" s="9">
        <f t="shared" si="10"/>
        <v>2.1959999999999997</v>
      </c>
      <c r="I54" s="10">
        <f t="shared" si="11"/>
        <v>3.7819999999999996</v>
      </c>
      <c r="J54" s="10">
        <f t="shared" si="12"/>
        <v>18.177999999999997</v>
      </c>
      <c r="K54" s="10">
        <f t="shared" si="0"/>
        <v>19.995799999999999</v>
      </c>
      <c r="L54" s="6"/>
      <c r="M54" s="3" t="s">
        <v>424</v>
      </c>
      <c r="N54" s="6" t="s">
        <v>413</v>
      </c>
      <c r="O54" s="7" t="s">
        <v>435</v>
      </c>
    </row>
    <row r="55" spans="1:15" ht="75" x14ac:dyDescent="0.2">
      <c r="A55" s="2" t="s">
        <v>37</v>
      </c>
      <c r="B55" s="3" t="s">
        <v>37</v>
      </c>
      <c r="C55" s="3" t="s">
        <v>434</v>
      </c>
      <c r="D55" s="3" t="s">
        <v>397</v>
      </c>
      <c r="E55" s="3" t="s">
        <v>191</v>
      </c>
      <c r="F55" s="4">
        <v>20</v>
      </c>
      <c r="G55" s="5">
        <v>12.2</v>
      </c>
      <c r="H55" s="9">
        <f t="shared" si="10"/>
        <v>2.1959999999999997</v>
      </c>
      <c r="I55" s="10">
        <f t="shared" si="11"/>
        <v>3.7819999999999996</v>
      </c>
      <c r="J55" s="10">
        <f t="shared" si="12"/>
        <v>18.177999999999997</v>
      </c>
      <c r="K55" s="10">
        <f t="shared" si="0"/>
        <v>19.995799999999999</v>
      </c>
      <c r="L55" s="6"/>
      <c r="M55" s="3" t="s">
        <v>424</v>
      </c>
      <c r="N55" s="6" t="s">
        <v>413</v>
      </c>
      <c r="O55" s="7" t="s">
        <v>435</v>
      </c>
    </row>
    <row r="56" spans="1:15" ht="75" x14ac:dyDescent="0.2">
      <c r="A56" s="2" t="s">
        <v>37</v>
      </c>
      <c r="B56" s="3" t="s">
        <v>37</v>
      </c>
      <c r="C56" s="3" t="s">
        <v>432</v>
      </c>
      <c r="D56" s="3" t="s">
        <v>397</v>
      </c>
      <c r="E56" s="3" t="s">
        <v>191</v>
      </c>
      <c r="F56" s="4">
        <v>30</v>
      </c>
      <c r="G56" s="5">
        <v>18.3</v>
      </c>
      <c r="H56" s="9">
        <f t="shared" si="10"/>
        <v>3.294</v>
      </c>
      <c r="I56" s="10">
        <f t="shared" si="11"/>
        <v>5.673</v>
      </c>
      <c r="J56" s="10">
        <f t="shared" si="12"/>
        <v>27.267000000000003</v>
      </c>
      <c r="K56" s="10">
        <f t="shared" si="0"/>
        <v>29.993700000000004</v>
      </c>
      <c r="L56" s="6"/>
      <c r="M56" s="3" t="s">
        <v>424</v>
      </c>
      <c r="N56" s="6" t="s">
        <v>413</v>
      </c>
      <c r="O56" s="7" t="s">
        <v>433</v>
      </c>
    </row>
    <row r="57" spans="1:15" ht="75" x14ac:dyDescent="0.2">
      <c r="A57" s="2" t="s">
        <v>37</v>
      </c>
      <c r="B57" s="3" t="s">
        <v>37</v>
      </c>
      <c r="C57" s="3" t="s">
        <v>432</v>
      </c>
      <c r="D57" s="3" t="s">
        <v>397</v>
      </c>
      <c r="E57" s="3" t="s">
        <v>191</v>
      </c>
      <c r="F57" s="4">
        <v>30</v>
      </c>
      <c r="G57" s="5">
        <v>18.3</v>
      </c>
      <c r="H57" s="9">
        <f t="shared" si="10"/>
        <v>3.294</v>
      </c>
      <c r="I57" s="10">
        <f t="shared" si="11"/>
        <v>5.673</v>
      </c>
      <c r="J57" s="10">
        <f t="shared" si="12"/>
        <v>27.267000000000003</v>
      </c>
      <c r="K57" s="10">
        <f t="shared" si="0"/>
        <v>29.993700000000004</v>
      </c>
      <c r="L57" s="6"/>
      <c r="M57" s="3" t="s">
        <v>424</v>
      </c>
      <c r="N57" s="6" t="s">
        <v>413</v>
      </c>
      <c r="O57" s="7" t="s">
        <v>433</v>
      </c>
    </row>
    <row r="58" spans="1:15" ht="75" x14ac:dyDescent="0.2">
      <c r="A58" s="2" t="s">
        <v>37</v>
      </c>
      <c r="B58" s="3" t="s">
        <v>37</v>
      </c>
      <c r="C58" s="3" t="s">
        <v>426</v>
      </c>
      <c r="D58" s="3" t="s">
        <v>397</v>
      </c>
      <c r="E58" s="3" t="s">
        <v>191</v>
      </c>
      <c r="F58" s="4">
        <v>50</v>
      </c>
      <c r="G58" s="5">
        <v>30.5</v>
      </c>
      <c r="H58" s="9">
        <f t="shared" si="10"/>
        <v>5.49</v>
      </c>
      <c r="I58" s="10">
        <f t="shared" si="11"/>
        <v>9.4550000000000001</v>
      </c>
      <c r="J58" s="10">
        <f t="shared" si="12"/>
        <v>45.445</v>
      </c>
      <c r="K58" s="10">
        <f t="shared" si="0"/>
        <v>49.989500000000007</v>
      </c>
      <c r="L58" s="6"/>
      <c r="M58" s="3" t="s">
        <v>424</v>
      </c>
      <c r="N58" s="6" t="s">
        <v>413</v>
      </c>
      <c r="O58" s="7" t="s">
        <v>427</v>
      </c>
    </row>
    <row r="59" spans="1:15" ht="75" x14ac:dyDescent="0.2">
      <c r="A59" s="2" t="s">
        <v>37</v>
      </c>
      <c r="B59" s="3" t="s">
        <v>37</v>
      </c>
      <c r="C59" s="3" t="s">
        <v>430</v>
      </c>
      <c r="D59" s="3" t="s">
        <v>397</v>
      </c>
      <c r="E59" s="3" t="s">
        <v>191</v>
      </c>
      <c r="F59" s="4">
        <v>50</v>
      </c>
      <c r="G59" s="5">
        <v>30.5</v>
      </c>
      <c r="H59" s="9">
        <f t="shared" si="10"/>
        <v>5.49</v>
      </c>
      <c r="I59" s="10">
        <f t="shared" si="11"/>
        <v>9.4550000000000001</v>
      </c>
      <c r="J59" s="10">
        <f t="shared" si="12"/>
        <v>45.445</v>
      </c>
      <c r="K59" s="10">
        <f t="shared" si="0"/>
        <v>49.989500000000007</v>
      </c>
      <c r="L59" s="6"/>
      <c r="M59" s="3" t="s">
        <v>424</v>
      </c>
      <c r="N59" s="6" t="s">
        <v>413</v>
      </c>
      <c r="O59" s="7" t="s">
        <v>431</v>
      </c>
    </row>
    <row r="60" spans="1:15" ht="75" x14ac:dyDescent="0.2">
      <c r="A60" s="2" t="s">
        <v>37</v>
      </c>
      <c r="B60" s="3" t="s">
        <v>37</v>
      </c>
      <c r="C60" s="3" t="s">
        <v>426</v>
      </c>
      <c r="D60" s="3" t="s">
        <v>397</v>
      </c>
      <c r="E60" s="3" t="s">
        <v>191</v>
      </c>
      <c r="F60" s="4">
        <v>50</v>
      </c>
      <c r="G60" s="5">
        <v>30.5</v>
      </c>
      <c r="H60" s="9">
        <f t="shared" si="10"/>
        <v>5.49</v>
      </c>
      <c r="I60" s="10">
        <f t="shared" si="11"/>
        <v>9.4550000000000001</v>
      </c>
      <c r="J60" s="10">
        <f t="shared" si="12"/>
        <v>45.445</v>
      </c>
      <c r="K60" s="10">
        <f t="shared" si="0"/>
        <v>49.989500000000007</v>
      </c>
      <c r="L60" s="6"/>
      <c r="M60" s="3" t="s">
        <v>424</v>
      </c>
      <c r="N60" s="6" t="s">
        <v>413</v>
      </c>
      <c r="O60" s="7" t="s">
        <v>427</v>
      </c>
    </row>
    <row r="61" spans="1:15" ht="75" x14ac:dyDescent="0.2">
      <c r="A61" s="2" t="s">
        <v>37</v>
      </c>
      <c r="B61" s="3" t="s">
        <v>37</v>
      </c>
      <c r="C61" s="3" t="s">
        <v>430</v>
      </c>
      <c r="D61" s="3" t="s">
        <v>397</v>
      </c>
      <c r="E61" s="3" t="s">
        <v>191</v>
      </c>
      <c r="F61" s="4">
        <v>50</v>
      </c>
      <c r="G61" s="5">
        <v>30.5</v>
      </c>
      <c r="H61" s="9">
        <f t="shared" si="10"/>
        <v>5.49</v>
      </c>
      <c r="I61" s="10">
        <f t="shared" si="11"/>
        <v>9.4550000000000001</v>
      </c>
      <c r="J61" s="10">
        <f t="shared" si="12"/>
        <v>45.445</v>
      </c>
      <c r="K61" s="10">
        <f t="shared" si="0"/>
        <v>49.989500000000007</v>
      </c>
      <c r="L61" s="6"/>
      <c r="M61" s="3" t="s">
        <v>424</v>
      </c>
      <c r="N61" s="6" t="s">
        <v>413</v>
      </c>
      <c r="O61" s="7" t="s">
        <v>431</v>
      </c>
    </row>
    <row r="62" spans="1:15" ht="75" x14ac:dyDescent="0.2">
      <c r="A62" s="2" t="s">
        <v>37</v>
      </c>
      <c r="B62" s="3" t="s">
        <v>37</v>
      </c>
      <c r="C62" s="3" t="s">
        <v>423</v>
      </c>
      <c r="D62" s="3" t="s">
        <v>397</v>
      </c>
      <c r="E62" s="3" t="s">
        <v>191</v>
      </c>
      <c r="F62" s="4">
        <v>100</v>
      </c>
      <c r="G62" s="5">
        <v>61</v>
      </c>
      <c r="H62" s="11">
        <f>G62*0.15</f>
        <v>9.15</v>
      </c>
      <c r="I62" s="10">
        <f>G62*0.25</f>
        <v>15.25</v>
      </c>
      <c r="J62" s="10">
        <f>G62+(G62*0.15)+(G62*0.25)</f>
        <v>85.4</v>
      </c>
      <c r="K62" s="10">
        <f t="shared" si="0"/>
        <v>93.940000000000012</v>
      </c>
      <c r="L62" s="6"/>
      <c r="M62" s="3" t="s">
        <v>424</v>
      </c>
      <c r="N62" s="6" t="s">
        <v>413</v>
      </c>
      <c r="O62" s="7" t="s">
        <v>425</v>
      </c>
    </row>
    <row r="63" spans="1:15" ht="75" x14ac:dyDescent="0.2">
      <c r="A63" s="2" t="s">
        <v>37</v>
      </c>
      <c r="B63" s="3" t="s">
        <v>37</v>
      </c>
      <c r="C63" s="3" t="s">
        <v>428</v>
      </c>
      <c r="D63" s="3" t="s">
        <v>397</v>
      </c>
      <c r="E63" s="3" t="s">
        <v>191</v>
      </c>
      <c r="F63" s="4">
        <v>100</v>
      </c>
      <c r="G63" s="5">
        <v>61</v>
      </c>
      <c r="H63" s="11">
        <f>G63*0.15</f>
        <v>9.15</v>
      </c>
      <c r="I63" s="10">
        <f>G63*0.25</f>
        <v>15.25</v>
      </c>
      <c r="J63" s="10">
        <f>G63+(G63*0.15)+(G63*0.25)</f>
        <v>85.4</v>
      </c>
      <c r="K63" s="10">
        <f t="shared" si="0"/>
        <v>93.940000000000012</v>
      </c>
      <c r="L63" s="6"/>
      <c r="M63" s="3" t="s">
        <v>424</v>
      </c>
      <c r="N63" s="6" t="s">
        <v>413</v>
      </c>
      <c r="O63" s="7" t="s">
        <v>429</v>
      </c>
    </row>
    <row r="64" spans="1:15" ht="75" x14ac:dyDescent="0.2">
      <c r="A64" s="2" t="s">
        <v>37</v>
      </c>
      <c r="B64" s="3" t="s">
        <v>37</v>
      </c>
      <c r="C64" s="3" t="s">
        <v>423</v>
      </c>
      <c r="D64" s="3" t="s">
        <v>397</v>
      </c>
      <c r="E64" s="3" t="s">
        <v>191</v>
      </c>
      <c r="F64" s="4">
        <v>100</v>
      </c>
      <c r="G64" s="5">
        <v>61</v>
      </c>
      <c r="H64" s="11">
        <f>G64*0.15</f>
        <v>9.15</v>
      </c>
      <c r="I64" s="10">
        <f>G64*0.25</f>
        <v>15.25</v>
      </c>
      <c r="J64" s="10">
        <f>G64+(G64*0.15)+(G64*0.25)</f>
        <v>85.4</v>
      </c>
      <c r="K64" s="10">
        <f t="shared" si="0"/>
        <v>93.940000000000012</v>
      </c>
      <c r="L64" s="6"/>
      <c r="M64" s="3" t="s">
        <v>424</v>
      </c>
      <c r="N64" s="6" t="s">
        <v>413</v>
      </c>
      <c r="O64" s="7" t="s">
        <v>425</v>
      </c>
    </row>
    <row r="65" spans="1:15" ht="75" x14ac:dyDescent="0.2">
      <c r="A65" s="2" t="s">
        <v>37</v>
      </c>
      <c r="B65" s="3" t="s">
        <v>37</v>
      </c>
      <c r="C65" s="3" t="s">
        <v>428</v>
      </c>
      <c r="D65" s="3" t="s">
        <v>397</v>
      </c>
      <c r="E65" s="3" t="s">
        <v>191</v>
      </c>
      <c r="F65" s="4">
        <v>100</v>
      </c>
      <c r="G65" s="5">
        <v>61</v>
      </c>
      <c r="H65" s="11">
        <f>G65*0.15</f>
        <v>9.15</v>
      </c>
      <c r="I65" s="10">
        <f>G65*0.25</f>
        <v>15.25</v>
      </c>
      <c r="J65" s="10">
        <f>G65+(G65*0.15)+(G65*0.25)</f>
        <v>85.4</v>
      </c>
      <c r="K65" s="10">
        <f t="shared" si="0"/>
        <v>93.940000000000012</v>
      </c>
      <c r="L65" s="6"/>
      <c r="M65" s="3" t="s">
        <v>424</v>
      </c>
      <c r="N65" s="6" t="s">
        <v>413</v>
      </c>
      <c r="O65" s="7" t="s">
        <v>429</v>
      </c>
    </row>
    <row r="66" spans="1:15" ht="105" x14ac:dyDescent="0.2">
      <c r="A66" s="2" t="s">
        <v>38</v>
      </c>
      <c r="B66" s="3" t="s">
        <v>38</v>
      </c>
      <c r="C66" s="3" t="s">
        <v>343</v>
      </c>
      <c r="D66" s="3" t="s">
        <v>395</v>
      </c>
      <c r="E66" s="3" t="s">
        <v>186</v>
      </c>
      <c r="F66" s="4">
        <v>1</v>
      </c>
      <c r="G66" s="5">
        <v>1288.47</v>
      </c>
      <c r="H66" s="11">
        <f>G66*0.12</f>
        <v>154.6164</v>
      </c>
      <c r="I66" s="10">
        <f>G66*0.18</f>
        <v>231.9246</v>
      </c>
      <c r="J66" s="10">
        <f>G66+(G66*0.12)+(G66*0.18)</f>
        <v>1675.0110000000002</v>
      </c>
      <c r="K66" s="10">
        <f t="shared" si="0"/>
        <v>1842.5121000000004</v>
      </c>
      <c r="L66" s="6"/>
      <c r="M66" s="3" t="s">
        <v>39</v>
      </c>
      <c r="N66" s="6" t="s">
        <v>500</v>
      </c>
      <c r="O66" s="7" t="s">
        <v>40</v>
      </c>
    </row>
    <row r="67" spans="1:15" ht="75" x14ac:dyDescent="0.2">
      <c r="A67" s="2" t="s">
        <v>41</v>
      </c>
      <c r="B67" s="3" t="s">
        <v>41</v>
      </c>
      <c r="C67" s="3" t="s">
        <v>269</v>
      </c>
      <c r="D67" s="3" t="s">
        <v>277</v>
      </c>
      <c r="E67" s="3" t="s">
        <v>259</v>
      </c>
      <c r="F67" s="4">
        <v>10</v>
      </c>
      <c r="G67" s="5">
        <v>6.1</v>
      </c>
      <c r="H67" s="9">
        <f t="shared" ref="H67:H72" si="13">G67*0.18</f>
        <v>1.0979999999999999</v>
      </c>
      <c r="I67" s="10">
        <f t="shared" ref="I67:I72" si="14">G67*0.31</f>
        <v>1.8909999999999998</v>
      </c>
      <c r="J67" s="10">
        <f t="shared" ref="J67:J72" si="15">G67+(G67*0.18)+(G67*0.31)</f>
        <v>9.0889999999999986</v>
      </c>
      <c r="K67" s="10">
        <f t="shared" ref="K67:K130" si="16">J67*1.1</f>
        <v>9.9978999999999996</v>
      </c>
      <c r="L67" s="6"/>
      <c r="M67" s="3" t="s">
        <v>108</v>
      </c>
      <c r="N67" s="6" t="s">
        <v>515</v>
      </c>
      <c r="O67" s="7" t="s">
        <v>109</v>
      </c>
    </row>
    <row r="68" spans="1:15" ht="60" x14ac:dyDescent="0.2">
      <c r="A68" s="2" t="s">
        <v>41</v>
      </c>
      <c r="B68" s="3" t="s">
        <v>41</v>
      </c>
      <c r="C68" s="3" t="s">
        <v>258</v>
      </c>
      <c r="D68" s="3" t="s">
        <v>277</v>
      </c>
      <c r="E68" s="3" t="s">
        <v>259</v>
      </c>
      <c r="F68" s="4">
        <v>20</v>
      </c>
      <c r="G68" s="5">
        <v>19.670000000000002</v>
      </c>
      <c r="H68" s="9">
        <f t="shared" si="13"/>
        <v>3.5406</v>
      </c>
      <c r="I68" s="10">
        <f t="shared" si="14"/>
        <v>6.0977000000000006</v>
      </c>
      <c r="J68" s="10">
        <f t="shared" si="15"/>
        <v>29.308300000000003</v>
      </c>
      <c r="K68" s="10">
        <f t="shared" si="16"/>
        <v>32.239130000000003</v>
      </c>
      <c r="L68" s="6"/>
      <c r="M68" s="3" t="s">
        <v>108</v>
      </c>
      <c r="N68" s="6" t="s">
        <v>515</v>
      </c>
      <c r="O68" s="7" t="s">
        <v>153</v>
      </c>
    </row>
    <row r="69" spans="1:15" ht="60" x14ac:dyDescent="0.2">
      <c r="A69" s="2" t="s">
        <v>41</v>
      </c>
      <c r="B69" s="3" t="s">
        <v>41</v>
      </c>
      <c r="C69" s="3" t="s">
        <v>260</v>
      </c>
      <c r="D69" s="3" t="s">
        <v>277</v>
      </c>
      <c r="E69" s="3" t="s">
        <v>259</v>
      </c>
      <c r="F69" s="4">
        <v>30</v>
      </c>
      <c r="G69" s="5">
        <v>26.68</v>
      </c>
      <c r="H69" s="9">
        <f t="shared" si="13"/>
        <v>4.8023999999999996</v>
      </c>
      <c r="I69" s="10">
        <f t="shared" si="14"/>
        <v>8.2707999999999995</v>
      </c>
      <c r="J69" s="10">
        <f t="shared" si="15"/>
        <v>39.7532</v>
      </c>
      <c r="K69" s="10">
        <f t="shared" si="16"/>
        <v>43.728520000000003</v>
      </c>
      <c r="L69" s="6"/>
      <c r="M69" s="3" t="s">
        <v>108</v>
      </c>
      <c r="N69" s="6" t="s">
        <v>515</v>
      </c>
      <c r="O69" s="7" t="s">
        <v>154</v>
      </c>
    </row>
    <row r="70" spans="1:15" ht="60" x14ac:dyDescent="0.2">
      <c r="A70" s="2" t="s">
        <v>41</v>
      </c>
      <c r="B70" s="3" t="s">
        <v>41</v>
      </c>
      <c r="C70" s="3" t="s">
        <v>197</v>
      </c>
      <c r="D70" s="3" t="s">
        <v>277</v>
      </c>
      <c r="E70" s="3" t="s">
        <v>259</v>
      </c>
      <c r="F70" s="4">
        <v>50</v>
      </c>
      <c r="G70" s="5">
        <v>40.159999999999997</v>
      </c>
      <c r="H70" s="9">
        <f t="shared" si="13"/>
        <v>7.2287999999999988</v>
      </c>
      <c r="I70" s="10">
        <f t="shared" si="14"/>
        <v>12.449599999999998</v>
      </c>
      <c r="J70" s="10">
        <f t="shared" si="15"/>
        <v>59.838399999999993</v>
      </c>
      <c r="K70" s="10">
        <f t="shared" si="16"/>
        <v>65.822239999999994</v>
      </c>
      <c r="L70" s="6"/>
      <c r="M70" s="3" t="s">
        <v>108</v>
      </c>
      <c r="N70" s="6" t="s">
        <v>515</v>
      </c>
      <c r="O70" s="7" t="s">
        <v>155</v>
      </c>
    </row>
    <row r="71" spans="1:15" ht="105" x14ac:dyDescent="0.2">
      <c r="A71" s="2" t="s">
        <v>42</v>
      </c>
      <c r="B71" s="3" t="s">
        <v>42</v>
      </c>
      <c r="C71" s="3" t="s">
        <v>492</v>
      </c>
      <c r="D71" s="3" t="s">
        <v>381</v>
      </c>
      <c r="E71" s="3" t="s">
        <v>243</v>
      </c>
      <c r="F71" s="4">
        <v>1</v>
      </c>
      <c r="G71" s="5">
        <v>9.84</v>
      </c>
      <c r="H71" s="9">
        <f t="shared" si="13"/>
        <v>1.7711999999999999</v>
      </c>
      <c r="I71" s="10">
        <f t="shared" si="14"/>
        <v>3.0503999999999998</v>
      </c>
      <c r="J71" s="10">
        <f t="shared" si="15"/>
        <v>14.6616</v>
      </c>
      <c r="K71" s="10">
        <f t="shared" si="16"/>
        <v>16.127760000000002</v>
      </c>
      <c r="L71" s="6"/>
      <c r="M71" s="3" t="s">
        <v>43</v>
      </c>
      <c r="N71" s="6" t="s">
        <v>493</v>
      </c>
      <c r="O71" s="7" t="s">
        <v>157</v>
      </c>
    </row>
    <row r="72" spans="1:15" ht="90" x14ac:dyDescent="0.2">
      <c r="A72" s="2" t="s">
        <v>42</v>
      </c>
      <c r="B72" s="3" t="s">
        <v>42</v>
      </c>
      <c r="C72" s="3" t="s">
        <v>352</v>
      </c>
      <c r="D72" s="3" t="s">
        <v>381</v>
      </c>
      <c r="E72" s="3" t="s">
        <v>243</v>
      </c>
      <c r="F72" s="4">
        <v>1</v>
      </c>
      <c r="G72" s="5">
        <v>9.84</v>
      </c>
      <c r="H72" s="9">
        <f t="shared" si="13"/>
        <v>1.7711999999999999</v>
      </c>
      <c r="I72" s="10">
        <f t="shared" si="14"/>
        <v>3.0503999999999998</v>
      </c>
      <c r="J72" s="10">
        <f t="shared" si="15"/>
        <v>14.6616</v>
      </c>
      <c r="K72" s="10">
        <f t="shared" si="16"/>
        <v>16.127760000000002</v>
      </c>
      <c r="L72" s="6"/>
      <c r="M72" s="3" t="s">
        <v>43</v>
      </c>
      <c r="N72" s="6" t="s">
        <v>493</v>
      </c>
      <c r="O72" s="7" t="s">
        <v>156</v>
      </c>
    </row>
    <row r="73" spans="1:15" ht="120" x14ac:dyDescent="0.2">
      <c r="A73" s="2" t="s">
        <v>44</v>
      </c>
      <c r="B73" s="3" t="s">
        <v>44</v>
      </c>
      <c r="C73" s="3" t="s">
        <v>341</v>
      </c>
      <c r="D73" s="3" t="s">
        <v>383</v>
      </c>
      <c r="E73" s="3" t="s">
        <v>267</v>
      </c>
      <c r="F73" s="4">
        <v>5</v>
      </c>
      <c r="G73" s="5">
        <v>146.1</v>
      </c>
      <c r="H73" s="11">
        <f>G73*0.15</f>
        <v>21.914999999999999</v>
      </c>
      <c r="I73" s="10">
        <f>G73*0.25</f>
        <v>36.524999999999999</v>
      </c>
      <c r="J73" s="10">
        <f>G73+(G73*0.15)+(G73*0.25)</f>
        <v>204.54</v>
      </c>
      <c r="K73" s="10">
        <f t="shared" si="16"/>
        <v>224.994</v>
      </c>
      <c r="L73" s="6"/>
      <c r="M73" s="3" t="s">
        <v>45</v>
      </c>
      <c r="N73" s="6" t="s">
        <v>501</v>
      </c>
      <c r="O73" s="7" t="s">
        <v>268</v>
      </c>
    </row>
    <row r="74" spans="1:15" ht="75" x14ac:dyDescent="0.2">
      <c r="A74" s="2" t="s">
        <v>148</v>
      </c>
      <c r="B74" s="3" t="s">
        <v>149</v>
      </c>
      <c r="C74" s="3" t="s">
        <v>279</v>
      </c>
      <c r="D74" s="3" t="s">
        <v>382</v>
      </c>
      <c r="E74" s="3"/>
      <c r="F74" s="4">
        <v>28</v>
      </c>
      <c r="G74" s="5">
        <v>2630.21</v>
      </c>
      <c r="H74" s="11">
        <f>G74*0.12</f>
        <v>315.62520000000001</v>
      </c>
      <c r="I74" s="10">
        <f>G74*0.18</f>
        <v>473.43779999999998</v>
      </c>
      <c r="J74" s="10">
        <f>G74+(G74*0.12)+(G74*0.18)</f>
        <v>3419.2730000000001</v>
      </c>
      <c r="K74" s="10">
        <f t="shared" si="16"/>
        <v>3761.2003000000004</v>
      </c>
      <c r="L74" s="6"/>
      <c r="M74" s="3" t="s">
        <v>151</v>
      </c>
      <c r="N74" s="6" t="s">
        <v>410</v>
      </c>
      <c r="O74" s="7" t="s">
        <v>152</v>
      </c>
    </row>
    <row r="75" spans="1:15" ht="75" x14ac:dyDescent="0.2">
      <c r="A75" s="2" t="s">
        <v>73</v>
      </c>
      <c r="B75" s="3" t="s">
        <v>74</v>
      </c>
      <c r="C75" s="3" t="s">
        <v>245</v>
      </c>
      <c r="D75" s="3" t="s">
        <v>277</v>
      </c>
      <c r="E75" s="3" t="s">
        <v>178</v>
      </c>
      <c r="F75" s="4">
        <v>50</v>
      </c>
      <c r="G75" s="5">
        <v>35.049999999999997</v>
      </c>
      <c r="H75" s="9">
        <f>G75*0.18</f>
        <v>6.3089999999999993</v>
      </c>
      <c r="I75" s="10">
        <f>G75*0.31</f>
        <v>10.865499999999999</v>
      </c>
      <c r="J75" s="10">
        <f>G75+(G75*0.18)+(G75*0.31)</f>
        <v>52.224499999999992</v>
      </c>
      <c r="K75" s="10">
        <f t="shared" si="16"/>
        <v>57.446949999999994</v>
      </c>
      <c r="L75" s="6"/>
      <c r="M75" s="3" t="s">
        <v>75</v>
      </c>
      <c r="N75" s="6" t="s">
        <v>485</v>
      </c>
      <c r="O75" s="7" t="s">
        <v>102</v>
      </c>
    </row>
    <row r="76" spans="1:15" ht="60" x14ac:dyDescent="0.2">
      <c r="A76" s="2" t="s">
        <v>48</v>
      </c>
      <c r="B76" s="3" t="s">
        <v>48</v>
      </c>
      <c r="C76" s="3" t="s">
        <v>188</v>
      </c>
      <c r="D76" s="3" t="s">
        <v>385</v>
      </c>
      <c r="E76" s="3" t="s">
        <v>183</v>
      </c>
      <c r="F76" s="4">
        <v>10</v>
      </c>
      <c r="G76" s="5">
        <v>94.88</v>
      </c>
      <c r="H76" s="11">
        <f>G76*0.15</f>
        <v>14.231999999999999</v>
      </c>
      <c r="I76" s="10">
        <f>G76*0.25</f>
        <v>23.72</v>
      </c>
      <c r="J76" s="10">
        <f>G76+(G76*0.15)+(G76*0.25)</f>
        <v>132.83199999999999</v>
      </c>
      <c r="K76" s="10">
        <f t="shared" si="16"/>
        <v>146.11520000000002</v>
      </c>
      <c r="L76" s="6"/>
      <c r="M76" s="3" t="s">
        <v>488</v>
      </c>
      <c r="N76" s="6" t="s">
        <v>489</v>
      </c>
      <c r="O76" s="7" t="s">
        <v>491</v>
      </c>
    </row>
    <row r="77" spans="1:15" ht="60" x14ac:dyDescent="0.2">
      <c r="A77" s="2" t="s">
        <v>48</v>
      </c>
      <c r="B77" s="3" t="s">
        <v>48</v>
      </c>
      <c r="C77" s="3" t="s">
        <v>182</v>
      </c>
      <c r="D77" s="3" t="s">
        <v>385</v>
      </c>
      <c r="E77" s="3" t="s">
        <v>183</v>
      </c>
      <c r="F77" s="4">
        <v>30</v>
      </c>
      <c r="G77" s="5">
        <v>284.64</v>
      </c>
      <c r="H77" s="11">
        <f>G77*0.15</f>
        <v>42.695999999999998</v>
      </c>
      <c r="I77" s="10">
        <f>G77*0.25</f>
        <v>71.16</v>
      </c>
      <c r="J77" s="10">
        <f>G77+(G77*0.15)+(G77*0.25)</f>
        <v>398.49599999999998</v>
      </c>
      <c r="K77" s="10">
        <f t="shared" si="16"/>
        <v>438.34559999999999</v>
      </c>
      <c r="L77" s="6"/>
      <c r="M77" s="3" t="s">
        <v>488</v>
      </c>
      <c r="N77" s="6" t="s">
        <v>489</v>
      </c>
      <c r="O77" s="7" t="s">
        <v>490</v>
      </c>
    </row>
    <row r="78" spans="1:15" ht="60" x14ac:dyDescent="0.2">
      <c r="A78" s="2" t="s">
        <v>81</v>
      </c>
      <c r="B78" s="3" t="s">
        <v>46</v>
      </c>
      <c r="C78" s="3" t="s">
        <v>354</v>
      </c>
      <c r="D78" s="3" t="s">
        <v>584</v>
      </c>
      <c r="E78" s="3" t="s">
        <v>203</v>
      </c>
      <c r="F78" s="4">
        <v>100</v>
      </c>
      <c r="G78" s="5">
        <v>841.46</v>
      </c>
      <c r="H78" s="11">
        <f>G78*0.12</f>
        <v>100.9752</v>
      </c>
      <c r="I78" s="10">
        <f>G78*0.18</f>
        <v>151.46279999999999</v>
      </c>
      <c r="J78" s="10">
        <f>G78+(G78*0.12)+(G78*0.18)</f>
        <v>1093.8979999999999</v>
      </c>
      <c r="K78" s="10">
        <f t="shared" si="16"/>
        <v>1203.2878000000001</v>
      </c>
      <c r="L78" s="6"/>
      <c r="M78" s="3" t="s">
        <v>82</v>
      </c>
      <c r="N78" s="6" t="s">
        <v>585</v>
      </c>
      <c r="O78" s="7" t="s">
        <v>83</v>
      </c>
    </row>
    <row r="79" spans="1:15" ht="75" x14ac:dyDescent="0.2">
      <c r="A79" s="2" t="s">
        <v>81</v>
      </c>
      <c r="B79" s="3" t="s">
        <v>46</v>
      </c>
      <c r="C79" s="3" t="s">
        <v>354</v>
      </c>
      <c r="D79" s="3" t="s">
        <v>599</v>
      </c>
      <c r="E79" s="3" t="s">
        <v>203</v>
      </c>
      <c r="F79" s="4">
        <v>100</v>
      </c>
      <c r="G79" s="5">
        <v>841.46</v>
      </c>
      <c r="H79" s="11">
        <f>G79*0.12</f>
        <v>100.9752</v>
      </c>
      <c r="I79" s="10">
        <f>G79*0.18</f>
        <v>151.46279999999999</v>
      </c>
      <c r="J79" s="10">
        <f>G79+(G79*0.12)+(G79*0.18)</f>
        <v>1093.8979999999999</v>
      </c>
      <c r="K79" s="10">
        <f t="shared" si="16"/>
        <v>1203.2878000000001</v>
      </c>
      <c r="L79" s="6"/>
      <c r="M79" s="3" t="s">
        <v>82</v>
      </c>
      <c r="N79" s="6" t="s">
        <v>600</v>
      </c>
      <c r="O79" s="7" t="s">
        <v>83</v>
      </c>
    </row>
    <row r="80" spans="1:15" ht="90" x14ac:dyDescent="0.2">
      <c r="A80" s="2" t="s">
        <v>49</v>
      </c>
      <c r="B80" s="3" t="s">
        <v>49</v>
      </c>
      <c r="C80" s="3" t="s">
        <v>379</v>
      </c>
      <c r="D80" s="3" t="s">
        <v>272</v>
      </c>
      <c r="E80" s="3" t="s">
        <v>174</v>
      </c>
      <c r="F80" s="4">
        <v>30</v>
      </c>
      <c r="G80" s="5">
        <v>41.97</v>
      </c>
      <c r="H80" s="9">
        <f>G80*0.18</f>
        <v>7.5545999999999998</v>
      </c>
      <c r="I80" s="10">
        <f>G80*0.31</f>
        <v>13.0107</v>
      </c>
      <c r="J80" s="10">
        <f>G80+(G80*0.18)+(G80*0.31)</f>
        <v>62.535299999999999</v>
      </c>
      <c r="K80" s="10">
        <f t="shared" si="16"/>
        <v>68.788830000000004</v>
      </c>
      <c r="L80" s="6"/>
      <c r="M80" s="3" t="s">
        <v>391</v>
      </c>
      <c r="N80" s="6" t="s">
        <v>455</v>
      </c>
      <c r="O80" s="7" t="s">
        <v>393</v>
      </c>
    </row>
    <row r="81" spans="1:15" ht="60" x14ac:dyDescent="0.2">
      <c r="A81" s="2" t="s">
        <v>49</v>
      </c>
      <c r="B81" s="3" t="s">
        <v>49</v>
      </c>
      <c r="C81" s="3" t="s">
        <v>390</v>
      </c>
      <c r="D81" s="3" t="s">
        <v>272</v>
      </c>
      <c r="E81" s="3" t="s">
        <v>174</v>
      </c>
      <c r="F81" s="4">
        <v>30</v>
      </c>
      <c r="G81" s="5">
        <v>41.97</v>
      </c>
      <c r="H81" s="9">
        <f>G81*0.18</f>
        <v>7.5545999999999998</v>
      </c>
      <c r="I81" s="10">
        <f>G81*0.31</f>
        <v>13.0107</v>
      </c>
      <c r="J81" s="10">
        <f>G81+(G81*0.18)+(G81*0.31)</f>
        <v>62.535299999999999</v>
      </c>
      <c r="K81" s="10">
        <f t="shared" si="16"/>
        <v>68.788830000000004</v>
      </c>
      <c r="L81" s="6"/>
      <c r="M81" s="3" t="s">
        <v>391</v>
      </c>
      <c r="N81" s="6" t="s">
        <v>455</v>
      </c>
      <c r="O81" s="7" t="s">
        <v>392</v>
      </c>
    </row>
    <row r="82" spans="1:15" ht="90" x14ac:dyDescent="0.2">
      <c r="A82" s="2" t="s">
        <v>49</v>
      </c>
      <c r="B82" s="3" t="s">
        <v>399</v>
      </c>
      <c r="C82" s="3" t="s">
        <v>400</v>
      </c>
      <c r="D82" s="3" t="s">
        <v>275</v>
      </c>
      <c r="E82" s="3" t="s">
        <v>174</v>
      </c>
      <c r="F82" s="4">
        <v>30</v>
      </c>
      <c r="G82" s="5">
        <v>41.79</v>
      </c>
      <c r="H82" s="9">
        <f>G82*0.18</f>
        <v>7.5221999999999998</v>
      </c>
      <c r="I82" s="10">
        <f>G82*0.31</f>
        <v>12.9549</v>
      </c>
      <c r="J82" s="10">
        <f>G82+(G82*0.18)+(G82*0.31)</f>
        <v>62.267099999999999</v>
      </c>
      <c r="K82" s="10">
        <f t="shared" si="16"/>
        <v>68.493810000000011</v>
      </c>
      <c r="L82" s="6"/>
      <c r="M82" s="3" t="s">
        <v>401</v>
      </c>
      <c r="N82" s="6" t="s">
        <v>402</v>
      </c>
      <c r="O82" s="7" t="s">
        <v>403</v>
      </c>
    </row>
    <row r="83" spans="1:15" ht="90" x14ac:dyDescent="0.2">
      <c r="A83" s="2" t="s">
        <v>49</v>
      </c>
      <c r="B83" s="3" t="s">
        <v>399</v>
      </c>
      <c r="C83" s="3" t="s">
        <v>404</v>
      </c>
      <c r="D83" s="3" t="s">
        <v>275</v>
      </c>
      <c r="E83" s="3" t="s">
        <v>174</v>
      </c>
      <c r="F83" s="4">
        <v>30</v>
      </c>
      <c r="G83" s="5">
        <v>75.2</v>
      </c>
      <c r="H83" s="11">
        <f>G83*0.15</f>
        <v>11.28</v>
      </c>
      <c r="I83" s="10">
        <f>G83*0.25</f>
        <v>18.8</v>
      </c>
      <c r="J83" s="10">
        <f>G83+(G83*0.15)+(G83*0.25)</f>
        <v>105.28</v>
      </c>
      <c r="K83" s="10">
        <f t="shared" si="16"/>
        <v>115.80800000000001</v>
      </c>
      <c r="L83" s="6"/>
      <c r="M83" s="3" t="s">
        <v>401</v>
      </c>
      <c r="N83" s="6" t="s">
        <v>402</v>
      </c>
      <c r="O83" s="7" t="s">
        <v>405</v>
      </c>
    </row>
    <row r="84" spans="1:15" ht="90" x14ac:dyDescent="0.2">
      <c r="A84" s="2" t="s">
        <v>49</v>
      </c>
      <c r="B84" s="3" t="s">
        <v>399</v>
      </c>
      <c r="C84" s="3" t="s">
        <v>408</v>
      </c>
      <c r="D84" s="3" t="s">
        <v>275</v>
      </c>
      <c r="E84" s="3" t="s">
        <v>174</v>
      </c>
      <c r="F84" s="4">
        <v>60</v>
      </c>
      <c r="G84" s="5">
        <v>109.58</v>
      </c>
      <c r="H84" s="11">
        <f>G84*0.15</f>
        <v>16.436999999999998</v>
      </c>
      <c r="I84" s="10">
        <f>G84*0.25</f>
        <v>27.395</v>
      </c>
      <c r="J84" s="10">
        <f>G84+(G84*0.15)+(G84*0.25)</f>
        <v>153.41200000000001</v>
      </c>
      <c r="K84" s="10">
        <f t="shared" si="16"/>
        <v>168.75320000000002</v>
      </c>
      <c r="L84" s="6"/>
      <c r="M84" s="3" t="s">
        <v>401</v>
      </c>
      <c r="N84" s="6" t="s">
        <v>402</v>
      </c>
      <c r="O84" s="7" t="s">
        <v>409</v>
      </c>
    </row>
    <row r="85" spans="1:15" ht="90" x14ac:dyDescent="0.2">
      <c r="A85" s="2" t="s">
        <v>49</v>
      </c>
      <c r="B85" s="3" t="s">
        <v>399</v>
      </c>
      <c r="C85" s="3" t="s">
        <v>406</v>
      </c>
      <c r="D85" s="3" t="s">
        <v>275</v>
      </c>
      <c r="E85" s="3" t="s">
        <v>174</v>
      </c>
      <c r="F85" s="4">
        <v>60</v>
      </c>
      <c r="G85" s="5">
        <v>141.86000000000001</v>
      </c>
      <c r="H85" s="11">
        <f>G85*0.15</f>
        <v>21.279</v>
      </c>
      <c r="I85" s="10">
        <f>G85*0.25</f>
        <v>35.465000000000003</v>
      </c>
      <c r="J85" s="10">
        <f>G85+(G85*0.15)+(G85*0.25)</f>
        <v>198.60400000000001</v>
      </c>
      <c r="K85" s="10">
        <f t="shared" si="16"/>
        <v>218.46440000000004</v>
      </c>
      <c r="L85" s="6"/>
      <c r="M85" s="3" t="s">
        <v>401</v>
      </c>
      <c r="N85" s="6" t="s">
        <v>402</v>
      </c>
      <c r="O85" s="7" t="s">
        <v>407</v>
      </c>
    </row>
    <row r="86" spans="1:15" ht="60" x14ac:dyDescent="0.2">
      <c r="A86" s="2" t="s">
        <v>103</v>
      </c>
      <c r="B86" s="3" t="s">
        <v>103</v>
      </c>
      <c r="C86" s="3" t="s">
        <v>449</v>
      </c>
      <c r="D86" s="3" t="s">
        <v>381</v>
      </c>
      <c r="E86" s="3" t="s">
        <v>192</v>
      </c>
      <c r="F86" s="4">
        <v>1</v>
      </c>
      <c r="G86" s="5">
        <v>1607.11</v>
      </c>
      <c r="H86" s="11">
        <f>G86*0.12</f>
        <v>192.85319999999999</v>
      </c>
      <c r="I86" s="10">
        <f>G86*0.18</f>
        <v>289.27979999999997</v>
      </c>
      <c r="J86" s="10">
        <f>G86+(G86*0.12)+(G86*0.18)</f>
        <v>2089.2429999999999</v>
      </c>
      <c r="K86" s="10">
        <f t="shared" si="16"/>
        <v>2298.1673000000001</v>
      </c>
      <c r="L86" s="6"/>
      <c r="M86" s="3" t="s">
        <v>340</v>
      </c>
      <c r="N86" s="6" t="s">
        <v>450</v>
      </c>
      <c r="O86" s="7" t="s">
        <v>451</v>
      </c>
    </row>
    <row r="87" spans="1:15" ht="135" x14ac:dyDescent="0.2">
      <c r="A87" s="2" t="s">
        <v>58</v>
      </c>
      <c r="B87" s="3" t="s">
        <v>58</v>
      </c>
      <c r="C87" s="3" t="s">
        <v>474</v>
      </c>
      <c r="D87" s="3" t="s">
        <v>458</v>
      </c>
      <c r="E87" s="3"/>
      <c r="F87" s="4">
        <v>1</v>
      </c>
      <c r="G87" s="5">
        <v>20.149999999999999</v>
      </c>
      <c r="H87" s="9">
        <f t="shared" ref="H87:H118" si="17">G87*0.18</f>
        <v>3.6269999999999998</v>
      </c>
      <c r="I87" s="10">
        <f t="shared" ref="I87:I118" si="18">G87*0.31</f>
        <v>6.2464999999999993</v>
      </c>
      <c r="J87" s="10">
        <f t="shared" ref="J87:J118" si="19">G87+(G87*0.18)+(G87*0.31)</f>
        <v>30.023499999999999</v>
      </c>
      <c r="K87" s="10">
        <f t="shared" si="16"/>
        <v>33.025849999999998</v>
      </c>
      <c r="L87" s="6"/>
      <c r="M87" s="3" t="s">
        <v>129</v>
      </c>
      <c r="N87" s="6" t="s">
        <v>459</v>
      </c>
      <c r="O87" s="7" t="s">
        <v>146</v>
      </c>
    </row>
    <row r="88" spans="1:15" ht="135" x14ac:dyDescent="0.2">
      <c r="A88" s="2" t="s">
        <v>58</v>
      </c>
      <c r="B88" s="3" t="s">
        <v>58</v>
      </c>
      <c r="C88" s="3" t="s">
        <v>475</v>
      </c>
      <c r="D88" s="3" t="s">
        <v>458</v>
      </c>
      <c r="E88" s="3"/>
      <c r="F88" s="4">
        <v>1</v>
      </c>
      <c r="G88" s="5">
        <v>20.149999999999999</v>
      </c>
      <c r="H88" s="9">
        <f t="shared" si="17"/>
        <v>3.6269999999999998</v>
      </c>
      <c r="I88" s="10">
        <f t="shared" si="18"/>
        <v>6.2464999999999993</v>
      </c>
      <c r="J88" s="10">
        <f t="shared" si="19"/>
        <v>30.023499999999999</v>
      </c>
      <c r="K88" s="10">
        <f t="shared" si="16"/>
        <v>33.025849999999998</v>
      </c>
      <c r="L88" s="6"/>
      <c r="M88" s="3" t="s">
        <v>129</v>
      </c>
      <c r="N88" s="6" t="s">
        <v>459</v>
      </c>
      <c r="O88" s="7" t="s">
        <v>145</v>
      </c>
    </row>
    <row r="89" spans="1:15" ht="135" x14ac:dyDescent="0.2">
      <c r="A89" s="2" t="s">
        <v>58</v>
      </c>
      <c r="B89" s="3" t="s">
        <v>58</v>
      </c>
      <c r="C89" s="3" t="s">
        <v>474</v>
      </c>
      <c r="D89" s="3" t="s">
        <v>458</v>
      </c>
      <c r="E89" s="3"/>
      <c r="F89" s="4">
        <v>1</v>
      </c>
      <c r="G89" s="5">
        <v>20.149999999999999</v>
      </c>
      <c r="H89" s="9">
        <f t="shared" si="17"/>
        <v>3.6269999999999998</v>
      </c>
      <c r="I89" s="10">
        <f t="shared" si="18"/>
        <v>6.2464999999999993</v>
      </c>
      <c r="J89" s="10">
        <f t="shared" si="19"/>
        <v>30.023499999999999</v>
      </c>
      <c r="K89" s="10">
        <f t="shared" si="16"/>
        <v>33.025849999999998</v>
      </c>
      <c r="L89" s="6"/>
      <c r="M89" s="3" t="s">
        <v>129</v>
      </c>
      <c r="N89" s="6" t="s">
        <v>459</v>
      </c>
      <c r="O89" s="7" t="s">
        <v>144</v>
      </c>
    </row>
    <row r="90" spans="1:15" ht="135" x14ac:dyDescent="0.2">
      <c r="A90" s="2" t="s">
        <v>58</v>
      </c>
      <c r="B90" s="3" t="s">
        <v>58</v>
      </c>
      <c r="C90" s="3" t="s">
        <v>475</v>
      </c>
      <c r="D90" s="3" t="s">
        <v>458</v>
      </c>
      <c r="E90" s="3"/>
      <c r="F90" s="4">
        <v>1</v>
      </c>
      <c r="G90" s="5">
        <v>20.149999999999999</v>
      </c>
      <c r="H90" s="9">
        <f t="shared" si="17"/>
        <v>3.6269999999999998</v>
      </c>
      <c r="I90" s="10">
        <f t="shared" si="18"/>
        <v>6.2464999999999993</v>
      </c>
      <c r="J90" s="10">
        <f t="shared" si="19"/>
        <v>30.023499999999999</v>
      </c>
      <c r="K90" s="10">
        <f t="shared" si="16"/>
        <v>33.025849999999998</v>
      </c>
      <c r="L90" s="6"/>
      <c r="M90" s="3" t="s">
        <v>129</v>
      </c>
      <c r="N90" s="6" t="s">
        <v>459</v>
      </c>
      <c r="O90" s="7" t="s">
        <v>143</v>
      </c>
    </row>
    <row r="91" spans="1:15" ht="135" x14ac:dyDescent="0.2">
      <c r="A91" s="2" t="s">
        <v>58</v>
      </c>
      <c r="B91" s="3" t="s">
        <v>58</v>
      </c>
      <c r="C91" s="3" t="s">
        <v>474</v>
      </c>
      <c r="D91" s="3" t="s">
        <v>458</v>
      </c>
      <c r="E91" s="3"/>
      <c r="F91" s="4">
        <v>1</v>
      </c>
      <c r="G91" s="5">
        <v>20.149999999999999</v>
      </c>
      <c r="H91" s="9">
        <f t="shared" si="17"/>
        <v>3.6269999999999998</v>
      </c>
      <c r="I91" s="10">
        <f t="shared" si="18"/>
        <v>6.2464999999999993</v>
      </c>
      <c r="J91" s="10">
        <f t="shared" si="19"/>
        <v>30.023499999999999</v>
      </c>
      <c r="K91" s="10">
        <f t="shared" si="16"/>
        <v>33.025849999999998</v>
      </c>
      <c r="L91" s="6"/>
      <c r="M91" s="3" t="s">
        <v>129</v>
      </c>
      <c r="N91" s="6" t="s">
        <v>459</v>
      </c>
      <c r="O91" s="7" t="s">
        <v>142</v>
      </c>
    </row>
    <row r="92" spans="1:15" ht="135" x14ac:dyDescent="0.2">
      <c r="A92" s="2" t="s">
        <v>58</v>
      </c>
      <c r="B92" s="3" t="s">
        <v>58</v>
      </c>
      <c r="C92" s="3" t="s">
        <v>475</v>
      </c>
      <c r="D92" s="3" t="s">
        <v>458</v>
      </c>
      <c r="E92" s="3"/>
      <c r="F92" s="4">
        <v>1</v>
      </c>
      <c r="G92" s="5">
        <v>20.149999999999999</v>
      </c>
      <c r="H92" s="9">
        <f t="shared" si="17"/>
        <v>3.6269999999999998</v>
      </c>
      <c r="I92" s="10">
        <f t="shared" si="18"/>
        <v>6.2464999999999993</v>
      </c>
      <c r="J92" s="10">
        <f t="shared" si="19"/>
        <v>30.023499999999999</v>
      </c>
      <c r="K92" s="10">
        <f t="shared" si="16"/>
        <v>33.025849999999998</v>
      </c>
      <c r="L92" s="6"/>
      <c r="M92" s="3" t="s">
        <v>129</v>
      </c>
      <c r="N92" s="6" t="s">
        <v>459</v>
      </c>
      <c r="O92" s="7" t="s">
        <v>141</v>
      </c>
    </row>
    <row r="93" spans="1:15" ht="135" x14ac:dyDescent="0.2">
      <c r="A93" s="2" t="s">
        <v>58</v>
      </c>
      <c r="B93" s="3" t="s">
        <v>58</v>
      </c>
      <c r="C93" s="3" t="s">
        <v>472</v>
      </c>
      <c r="D93" s="3" t="s">
        <v>458</v>
      </c>
      <c r="E93" s="3"/>
      <c r="F93" s="4">
        <v>1</v>
      </c>
      <c r="G93" s="5">
        <v>22.61</v>
      </c>
      <c r="H93" s="9">
        <f t="shared" si="17"/>
        <v>4.0697999999999999</v>
      </c>
      <c r="I93" s="10">
        <f t="shared" si="18"/>
        <v>7.0091000000000001</v>
      </c>
      <c r="J93" s="10">
        <f t="shared" si="19"/>
        <v>33.688900000000004</v>
      </c>
      <c r="K93" s="10">
        <f t="shared" si="16"/>
        <v>37.057790000000004</v>
      </c>
      <c r="L93" s="6"/>
      <c r="M93" s="3" t="s">
        <v>129</v>
      </c>
      <c r="N93" s="6" t="s">
        <v>459</v>
      </c>
      <c r="O93" s="7" t="s">
        <v>143</v>
      </c>
    </row>
    <row r="94" spans="1:15" ht="135" x14ac:dyDescent="0.2">
      <c r="A94" s="2" t="s">
        <v>58</v>
      </c>
      <c r="B94" s="3" t="s">
        <v>58</v>
      </c>
      <c r="C94" s="3" t="s">
        <v>471</v>
      </c>
      <c r="D94" s="3" t="s">
        <v>458</v>
      </c>
      <c r="E94" s="3"/>
      <c r="F94" s="4">
        <v>1</v>
      </c>
      <c r="G94" s="5">
        <v>23.08</v>
      </c>
      <c r="H94" s="9">
        <f t="shared" si="17"/>
        <v>4.1543999999999999</v>
      </c>
      <c r="I94" s="10">
        <f t="shared" si="18"/>
        <v>7.1547999999999998</v>
      </c>
      <c r="J94" s="10">
        <f t="shared" si="19"/>
        <v>34.389199999999995</v>
      </c>
      <c r="K94" s="10">
        <f t="shared" si="16"/>
        <v>37.828119999999998</v>
      </c>
      <c r="L94" s="6"/>
      <c r="M94" s="3" t="s">
        <v>59</v>
      </c>
      <c r="N94" s="6" t="s">
        <v>459</v>
      </c>
      <c r="O94" s="7" t="s">
        <v>119</v>
      </c>
    </row>
    <row r="95" spans="1:15" ht="135" x14ac:dyDescent="0.2">
      <c r="A95" s="2" t="s">
        <v>58</v>
      </c>
      <c r="B95" s="3" t="s">
        <v>58</v>
      </c>
      <c r="C95" s="3" t="s">
        <v>471</v>
      </c>
      <c r="D95" s="3" t="s">
        <v>458</v>
      </c>
      <c r="E95" s="3"/>
      <c r="F95" s="4">
        <v>1</v>
      </c>
      <c r="G95" s="5">
        <v>23.45</v>
      </c>
      <c r="H95" s="9">
        <f t="shared" si="17"/>
        <v>4.2210000000000001</v>
      </c>
      <c r="I95" s="10">
        <f t="shared" si="18"/>
        <v>7.2694999999999999</v>
      </c>
      <c r="J95" s="10">
        <f t="shared" si="19"/>
        <v>34.9405</v>
      </c>
      <c r="K95" s="10">
        <f t="shared" si="16"/>
        <v>38.434550000000002</v>
      </c>
      <c r="L95" s="6"/>
      <c r="M95" s="3" t="s">
        <v>59</v>
      </c>
      <c r="N95" s="6" t="s">
        <v>459</v>
      </c>
      <c r="O95" s="7" t="s">
        <v>120</v>
      </c>
    </row>
    <row r="96" spans="1:15" ht="135" x14ac:dyDescent="0.2">
      <c r="A96" s="2" t="s">
        <v>58</v>
      </c>
      <c r="B96" s="3" t="s">
        <v>58</v>
      </c>
      <c r="C96" s="3" t="s">
        <v>467</v>
      </c>
      <c r="D96" s="3" t="s">
        <v>458</v>
      </c>
      <c r="E96" s="3"/>
      <c r="F96" s="4">
        <v>1</v>
      </c>
      <c r="G96" s="5">
        <v>24.5</v>
      </c>
      <c r="H96" s="9">
        <f t="shared" si="17"/>
        <v>4.41</v>
      </c>
      <c r="I96" s="10">
        <f t="shared" si="18"/>
        <v>7.5949999999999998</v>
      </c>
      <c r="J96" s="10">
        <f t="shared" si="19"/>
        <v>36.505000000000003</v>
      </c>
      <c r="K96" s="10">
        <f t="shared" si="16"/>
        <v>40.155500000000004</v>
      </c>
      <c r="L96" s="6"/>
      <c r="M96" s="3" t="s">
        <v>129</v>
      </c>
      <c r="N96" s="6" t="s">
        <v>459</v>
      </c>
      <c r="O96" s="7" t="s">
        <v>60</v>
      </c>
    </row>
    <row r="97" spans="1:15" ht="135" x14ac:dyDescent="0.2">
      <c r="A97" s="2" t="s">
        <v>58</v>
      </c>
      <c r="B97" s="3" t="s">
        <v>58</v>
      </c>
      <c r="C97" s="3" t="s">
        <v>480</v>
      </c>
      <c r="D97" s="3" t="s">
        <v>458</v>
      </c>
      <c r="E97" s="3"/>
      <c r="F97" s="4">
        <v>1</v>
      </c>
      <c r="G97" s="5">
        <v>24.94</v>
      </c>
      <c r="H97" s="9">
        <f t="shared" si="17"/>
        <v>4.4892000000000003</v>
      </c>
      <c r="I97" s="10">
        <f t="shared" si="18"/>
        <v>7.7314000000000007</v>
      </c>
      <c r="J97" s="10">
        <f t="shared" si="19"/>
        <v>37.160600000000002</v>
      </c>
      <c r="K97" s="10">
        <f t="shared" si="16"/>
        <v>40.876660000000008</v>
      </c>
      <c r="L97" s="6"/>
      <c r="M97" s="3" t="s">
        <v>59</v>
      </c>
      <c r="N97" s="6" t="s">
        <v>459</v>
      </c>
      <c r="O97" s="7" t="s">
        <v>85</v>
      </c>
    </row>
    <row r="98" spans="1:15" ht="135" x14ac:dyDescent="0.2">
      <c r="A98" s="2" t="s">
        <v>58</v>
      </c>
      <c r="B98" s="3" t="s">
        <v>58</v>
      </c>
      <c r="C98" s="3" t="s">
        <v>470</v>
      </c>
      <c r="D98" s="3" t="s">
        <v>458</v>
      </c>
      <c r="E98" s="3"/>
      <c r="F98" s="4">
        <v>1</v>
      </c>
      <c r="G98" s="5">
        <v>25.05</v>
      </c>
      <c r="H98" s="9">
        <f t="shared" si="17"/>
        <v>4.5090000000000003</v>
      </c>
      <c r="I98" s="10">
        <f t="shared" si="18"/>
        <v>7.7655000000000003</v>
      </c>
      <c r="J98" s="10">
        <f t="shared" si="19"/>
        <v>37.3245</v>
      </c>
      <c r="K98" s="10">
        <f t="shared" si="16"/>
        <v>41.056950000000001</v>
      </c>
      <c r="L98" s="6"/>
      <c r="M98" s="3" t="s">
        <v>59</v>
      </c>
      <c r="N98" s="6" t="s">
        <v>459</v>
      </c>
      <c r="O98" s="7" t="s">
        <v>126</v>
      </c>
    </row>
    <row r="99" spans="1:15" ht="135" x14ac:dyDescent="0.2">
      <c r="A99" s="2" t="s">
        <v>58</v>
      </c>
      <c r="B99" s="3" t="s">
        <v>58</v>
      </c>
      <c r="C99" s="3" t="s">
        <v>470</v>
      </c>
      <c r="D99" s="3" t="s">
        <v>458</v>
      </c>
      <c r="E99" s="3"/>
      <c r="F99" s="4">
        <v>1</v>
      </c>
      <c r="G99" s="5">
        <v>25.05</v>
      </c>
      <c r="H99" s="9">
        <f t="shared" si="17"/>
        <v>4.5090000000000003</v>
      </c>
      <c r="I99" s="10">
        <f t="shared" si="18"/>
        <v>7.7655000000000003</v>
      </c>
      <c r="J99" s="10">
        <f t="shared" si="19"/>
        <v>37.3245</v>
      </c>
      <c r="K99" s="10">
        <f t="shared" si="16"/>
        <v>41.056950000000001</v>
      </c>
      <c r="L99" s="6"/>
      <c r="M99" s="3" t="s">
        <v>59</v>
      </c>
      <c r="N99" s="6" t="s">
        <v>459</v>
      </c>
      <c r="O99" s="7" t="s">
        <v>125</v>
      </c>
    </row>
    <row r="100" spans="1:15" ht="135" x14ac:dyDescent="0.2">
      <c r="A100" s="2" t="s">
        <v>58</v>
      </c>
      <c r="B100" s="3" t="s">
        <v>58</v>
      </c>
      <c r="C100" s="3" t="s">
        <v>471</v>
      </c>
      <c r="D100" s="3" t="s">
        <v>458</v>
      </c>
      <c r="E100" s="3"/>
      <c r="F100" s="4">
        <v>1</v>
      </c>
      <c r="G100" s="5">
        <v>25.9</v>
      </c>
      <c r="H100" s="9">
        <f t="shared" si="17"/>
        <v>4.6619999999999999</v>
      </c>
      <c r="I100" s="10">
        <f t="shared" si="18"/>
        <v>8.0289999999999999</v>
      </c>
      <c r="J100" s="10">
        <f t="shared" si="19"/>
        <v>38.590999999999994</v>
      </c>
      <c r="K100" s="10">
        <f t="shared" si="16"/>
        <v>42.450099999999999</v>
      </c>
      <c r="L100" s="6"/>
      <c r="M100" s="3" t="s">
        <v>129</v>
      </c>
      <c r="N100" s="6" t="s">
        <v>459</v>
      </c>
      <c r="O100" s="7" t="s">
        <v>119</v>
      </c>
    </row>
    <row r="101" spans="1:15" ht="135" x14ac:dyDescent="0.2">
      <c r="A101" s="2" t="s">
        <v>58</v>
      </c>
      <c r="B101" s="3" t="s">
        <v>58</v>
      </c>
      <c r="C101" s="3" t="s">
        <v>463</v>
      </c>
      <c r="D101" s="3" t="s">
        <v>458</v>
      </c>
      <c r="E101" s="3"/>
      <c r="F101" s="4">
        <v>1</v>
      </c>
      <c r="G101" s="5">
        <v>26.79</v>
      </c>
      <c r="H101" s="9">
        <f t="shared" si="17"/>
        <v>4.8221999999999996</v>
      </c>
      <c r="I101" s="10">
        <f t="shared" si="18"/>
        <v>8.3048999999999999</v>
      </c>
      <c r="J101" s="10">
        <f t="shared" si="19"/>
        <v>39.917099999999998</v>
      </c>
      <c r="K101" s="10">
        <f t="shared" si="16"/>
        <v>43.908810000000003</v>
      </c>
      <c r="L101" s="6"/>
      <c r="M101" s="3" t="s">
        <v>129</v>
      </c>
      <c r="N101" s="6" t="s">
        <v>459</v>
      </c>
      <c r="O101" s="7" t="s">
        <v>61</v>
      </c>
    </row>
    <row r="102" spans="1:15" ht="135" x14ac:dyDescent="0.2">
      <c r="A102" s="2" t="s">
        <v>58</v>
      </c>
      <c r="B102" s="3" t="s">
        <v>58</v>
      </c>
      <c r="C102" s="3" t="s">
        <v>479</v>
      </c>
      <c r="D102" s="3" t="s">
        <v>458</v>
      </c>
      <c r="E102" s="3"/>
      <c r="F102" s="4">
        <v>1</v>
      </c>
      <c r="G102" s="5">
        <v>27.35</v>
      </c>
      <c r="H102" s="9">
        <f t="shared" si="17"/>
        <v>4.923</v>
      </c>
      <c r="I102" s="10">
        <f t="shared" si="18"/>
        <v>8.4785000000000004</v>
      </c>
      <c r="J102" s="10">
        <f t="shared" si="19"/>
        <v>40.751500000000007</v>
      </c>
      <c r="K102" s="10">
        <f t="shared" si="16"/>
        <v>44.826650000000015</v>
      </c>
      <c r="L102" s="6"/>
      <c r="M102" s="3" t="s">
        <v>59</v>
      </c>
      <c r="N102" s="6" t="s">
        <v>459</v>
      </c>
      <c r="O102" s="7" t="s">
        <v>86</v>
      </c>
    </row>
    <row r="103" spans="1:15" ht="135" x14ac:dyDescent="0.2">
      <c r="A103" s="2" t="s">
        <v>58</v>
      </c>
      <c r="B103" s="3" t="s">
        <v>58</v>
      </c>
      <c r="C103" s="3" t="s">
        <v>468</v>
      </c>
      <c r="D103" s="3" t="s">
        <v>458</v>
      </c>
      <c r="E103" s="3"/>
      <c r="F103" s="4">
        <v>1</v>
      </c>
      <c r="G103" s="5">
        <v>27.98</v>
      </c>
      <c r="H103" s="9">
        <f t="shared" si="17"/>
        <v>5.0363999999999995</v>
      </c>
      <c r="I103" s="10">
        <f t="shared" si="18"/>
        <v>8.6738</v>
      </c>
      <c r="J103" s="10">
        <f t="shared" si="19"/>
        <v>41.690199999999997</v>
      </c>
      <c r="K103" s="10">
        <f t="shared" si="16"/>
        <v>45.859220000000001</v>
      </c>
      <c r="L103" s="6"/>
      <c r="M103" s="3" t="s">
        <v>129</v>
      </c>
      <c r="N103" s="6" t="s">
        <v>459</v>
      </c>
      <c r="O103" s="7" t="s">
        <v>85</v>
      </c>
    </row>
    <row r="104" spans="1:15" ht="135" x14ac:dyDescent="0.2">
      <c r="A104" s="2" t="s">
        <v>58</v>
      </c>
      <c r="B104" s="3" t="s">
        <v>58</v>
      </c>
      <c r="C104" s="3" t="s">
        <v>470</v>
      </c>
      <c r="D104" s="3" t="s">
        <v>458</v>
      </c>
      <c r="E104" s="3"/>
      <c r="F104" s="4">
        <v>1</v>
      </c>
      <c r="G104" s="5">
        <v>28.11</v>
      </c>
      <c r="H104" s="9">
        <f t="shared" si="17"/>
        <v>5.0598000000000001</v>
      </c>
      <c r="I104" s="10">
        <f t="shared" si="18"/>
        <v>8.7141000000000002</v>
      </c>
      <c r="J104" s="10">
        <f t="shared" si="19"/>
        <v>41.883900000000004</v>
      </c>
      <c r="K104" s="10">
        <f t="shared" si="16"/>
        <v>46.07229000000001</v>
      </c>
      <c r="L104" s="6"/>
      <c r="M104" s="3" t="s">
        <v>129</v>
      </c>
      <c r="N104" s="6" t="s">
        <v>459</v>
      </c>
      <c r="O104" s="7" t="s">
        <v>126</v>
      </c>
    </row>
    <row r="105" spans="1:15" ht="135" x14ac:dyDescent="0.2">
      <c r="A105" s="2" t="s">
        <v>58</v>
      </c>
      <c r="B105" s="3" t="s">
        <v>58</v>
      </c>
      <c r="C105" s="3" t="s">
        <v>331</v>
      </c>
      <c r="D105" s="3" t="s">
        <v>458</v>
      </c>
      <c r="E105" s="3" t="s">
        <v>169</v>
      </c>
      <c r="F105" s="4">
        <v>1</v>
      </c>
      <c r="G105" s="5">
        <v>30</v>
      </c>
      <c r="H105" s="9">
        <f t="shared" si="17"/>
        <v>5.3999999999999995</v>
      </c>
      <c r="I105" s="10">
        <f t="shared" si="18"/>
        <v>9.3000000000000007</v>
      </c>
      <c r="J105" s="10">
        <f t="shared" si="19"/>
        <v>44.7</v>
      </c>
      <c r="K105" s="10">
        <f t="shared" si="16"/>
        <v>49.170000000000009</v>
      </c>
      <c r="L105" s="6"/>
      <c r="M105" s="3" t="s">
        <v>59</v>
      </c>
      <c r="N105" s="6" t="s">
        <v>459</v>
      </c>
      <c r="O105" s="7" t="s">
        <v>332</v>
      </c>
    </row>
    <row r="106" spans="1:15" ht="135" x14ac:dyDescent="0.2">
      <c r="A106" s="2" t="s">
        <v>58</v>
      </c>
      <c r="B106" s="3" t="s">
        <v>58</v>
      </c>
      <c r="C106" s="3" t="s">
        <v>323</v>
      </c>
      <c r="D106" s="3" t="s">
        <v>458</v>
      </c>
      <c r="E106" s="3" t="s">
        <v>169</v>
      </c>
      <c r="F106" s="4">
        <v>1</v>
      </c>
      <c r="G106" s="5">
        <v>30</v>
      </c>
      <c r="H106" s="9">
        <f t="shared" si="17"/>
        <v>5.3999999999999995</v>
      </c>
      <c r="I106" s="10">
        <f t="shared" si="18"/>
        <v>9.3000000000000007</v>
      </c>
      <c r="J106" s="10">
        <f t="shared" si="19"/>
        <v>44.7</v>
      </c>
      <c r="K106" s="10">
        <f t="shared" si="16"/>
        <v>49.170000000000009</v>
      </c>
      <c r="L106" s="6"/>
      <c r="M106" s="3" t="s">
        <v>59</v>
      </c>
      <c r="N106" s="6" t="s">
        <v>459</v>
      </c>
      <c r="O106" s="7" t="s">
        <v>324</v>
      </c>
    </row>
    <row r="107" spans="1:15" ht="135" x14ac:dyDescent="0.2">
      <c r="A107" s="2" t="s">
        <v>58</v>
      </c>
      <c r="B107" s="3" t="s">
        <v>58</v>
      </c>
      <c r="C107" s="3" t="s">
        <v>315</v>
      </c>
      <c r="D107" s="3" t="s">
        <v>458</v>
      </c>
      <c r="E107" s="3" t="s">
        <v>169</v>
      </c>
      <c r="F107" s="4">
        <v>1</v>
      </c>
      <c r="G107" s="5">
        <v>30</v>
      </c>
      <c r="H107" s="9">
        <f t="shared" si="17"/>
        <v>5.3999999999999995</v>
      </c>
      <c r="I107" s="10">
        <f t="shared" si="18"/>
        <v>9.3000000000000007</v>
      </c>
      <c r="J107" s="10">
        <f t="shared" si="19"/>
        <v>44.7</v>
      </c>
      <c r="K107" s="10">
        <f t="shared" si="16"/>
        <v>49.170000000000009</v>
      </c>
      <c r="L107" s="6"/>
      <c r="M107" s="3" t="s">
        <v>59</v>
      </c>
      <c r="N107" s="6" t="s">
        <v>459</v>
      </c>
      <c r="O107" s="7" t="s">
        <v>316</v>
      </c>
    </row>
    <row r="108" spans="1:15" ht="135" x14ac:dyDescent="0.2">
      <c r="A108" s="2" t="s">
        <v>58</v>
      </c>
      <c r="B108" s="3" t="s">
        <v>58</v>
      </c>
      <c r="C108" s="3" t="s">
        <v>313</v>
      </c>
      <c r="D108" s="3" t="s">
        <v>458</v>
      </c>
      <c r="E108" s="3" t="s">
        <v>169</v>
      </c>
      <c r="F108" s="4">
        <v>1</v>
      </c>
      <c r="G108" s="5">
        <v>30</v>
      </c>
      <c r="H108" s="9">
        <f t="shared" si="17"/>
        <v>5.3999999999999995</v>
      </c>
      <c r="I108" s="10">
        <f t="shared" si="18"/>
        <v>9.3000000000000007</v>
      </c>
      <c r="J108" s="10">
        <f t="shared" si="19"/>
        <v>44.7</v>
      </c>
      <c r="K108" s="10">
        <f t="shared" si="16"/>
        <v>49.170000000000009</v>
      </c>
      <c r="L108" s="6"/>
      <c r="M108" s="3" t="s">
        <v>59</v>
      </c>
      <c r="N108" s="6" t="s">
        <v>459</v>
      </c>
      <c r="O108" s="7" t="s">
        <v>314</v>
      </c>
    </row>
    <row r="109" spans="1:15" ht="135" x14ac:dyDescent="0.2">
      <c r="A109" s="2" t="s">
        <v>58</v>
      </c>
      <c r="B109" s="3" t="s">
        <v>58</v>
      </c>
      <c r="C109" s="3" t="s">
        <v>464</v>
      </c>
      <c r="D109" s="3" t="s">
        <v>458</v>
      </c>
      <c r="E109" s="3"/>
      <c r="F109" s="4">
        <v>1</v>
      </c>
      <c r="G109" s="5">
        <v>30.69</v>
      </c>
      <c r="H109" s="9">
        <f t="shared" si="17"/>
        <v>5.5242000000000004</v>
      </c>
      <c r="I109" s="10">
        <f t="shared" si="18"/>
        <v>9.5138999999999996</v>
      </c>
      <c r="J109" s="10">
        <f t="shared" si="19"/>
        <v>45.728100000000005</v>
      </c>
      <c r="K109" s="10">
        <f t="shared" si="16"/>
        <v>50.300910000000009</v>
      </c>
      <c r="L109" s="6"/>
      <c r="M109" s="3" t="s">
        <v>129</v>
      </c>
      <c r="N109" s="6" t="s">
        <v>459</v>
      </c>
      <c r="O109" s="7" t="s">
        <v>86</v>
      </c>
    </row>
    <row r="110" spans="1:15" ht="135" x14ac:dyDescent="0.2">
      <c r="A110" s="2" t="s">
        <v>58</v>
      </c>
      <c r="B110" s="3" t="s">
        <v>58</v>
      </c>
      <c r="C110" s="3" t="s">
        <v>466</v>
      </c>
      <c r="D110" s="3" t="s">
        <v>458</v>
      </c>
      <c r="E110" s="3"/>
      <c r="F110" s="4">
        <v>1</v>
      </c>
      <c r="G110" s="5">
        <v>31.8</v>
      </c>
      <c r="H110" s="9">
        <f t="shared" si="17"/>
        <v>5.7240000000000002</v>
      </c>
      <c r="I110" s="10">
        <f t="shared" si="18"/>
        <v>9.8580000000000005</v>
      </c>
      <c r="J110" s="10">
        <f t="shared" si="19"/>
        <v>47.382000000000005</v>
      </c>
      <c r="K110" s="10">
        <f t="shared" si="16"/>
        <v>52.120200000000011</v>
      </c>
      <c r="L110" s="6"/>
      <c r="M110" s="3" t="s">
        <v>59</v>
      </c>
      <c r="N110" s="6" t="s">
        <v>459</v>
      </c>
      <c r="O110" s="7" t="s">
        <v>121</v>
      </c>
    </row>
    <row r="111" spans="1:15" ht="135" x14ac:dyDescent="0.2">
      <c r="A111" s="2" t="s">
        <v>58</v>
      </c>
      <c r="B111" s="3" t="s">
        <v>58</v>
      </c>
      <c r="C111" s="3" t="s">
        <v>466</v>
      </c>
      <c r="D111" s="3" t="s">
        <v>458</v>
      </c>
      <c r="E111" s="3"/>
      <c r="F111" s="4">
        <v>1</v>
      </c>
      <c r="G111" s="5">
        <v>32.200000000000003</v>
      </c>
      <c r="H111" s="9">
        <f t="shared" si="17"/>
        <v>5.7960000000000003</v>
      </c>
      <c r="I111" s="10">
        <f t="shared" si="18"/>
        <v>9.9820000000000011</v>
      </c>
      <c r="J111" s="10">
        <f t="shared" si="19"/>
        <v>47.978000000000002</v>
      </c>
      <c r="K111" s="10">
        <f t="shared" si="16"/>
        <v>52.775800000000004</v>
      </c>
      <c r="L111" s="6"/>
      <c r="M111" s="3" t="s">
        <v>59</v>
      </c>
      <c r="N111" s="6" t="s">
        <v>459</v>
      </c>
      <c r="O111" s="7" t="s">
        <v>122</v>
      </c>
    </row>
    <row r="112" spans="1:15" ht="135" x14ac:dyDescent="0.2">
      <c r="A112" s="2" t="s">
        <v>58</v>
      </c>
      <c r="B112" s="3" t="s">
        <v>58</v>
      </c>
      <c r="C112" s="3" t="s">
        <v>473</v>
      </c>
      <c r="D112" s="3" t="s">
        <v>458</v>
      </c>
      <c r="E112" s="3"/>
      <c r="F112" s="4">
        <v>1</v>
      </c>
      <c r="G112" s="5">
        <v>32.4</v>
      </c>
      <c r="H112" s="9">
        <f t="shared" si="17"/>
        <v>5.8319999999999999</v>
      </c>
      <c r="I112" s="10">
        <f t="shared" si="18"/>
        <v>10.043999999999999</v>
      </c>
      <c r="J112" s="10">
        <f t="shared" si="19"/>
        <v>48.275999999999996</v>
      </c>
      <c r="K112" s="10">
        <f t="shared" si="16"/>
        <v>53.1036</v>
      </c>
      <c r="L112" s="6"/>
      <c r="M112" s="3" t="s">
        <v>129</v>
      </c>
      <c r="N112" s="6" t="s">
        <v>459</v>
      </c>
      <c r="O112" s="7" t="s">
        <v>147</v>
      </c>
    </row>
    <row r="113" spans="1:15" ht="135" x14ac:dyDescent="0.2">
      <c r="A113" s="2" t="s">
        <v>58</v>
      </c>
      <c r="B113" s="3" t="s">
        <v>58</v>
      </c>
      <c r="C113" s="3" t="s">
        <v>478</v>
      </c>
      <c r="D113" s="3" t="s">
        <v>458</v>
      </c>
      <c r="E113" s="3"/>
      <c r="F113" s="4">
        <v>1</v>
      </c>
      <c r="G113" s="5">
        <v>32.4</v>
      </c>
      <c r="H113" s="9">
        <f t="shared" si="17"/>
        <v>5.8319999999999999</v>
      </c>
      <c r="I113" s="10">
        <f t="shared" si="18"/>
        <v>10.043999999999999</v>
      </c>
      <c r="J113" s="10">
        <f t="shared" si="19"/>
        <v>48.275999999999996</v>
      </c>
      <c r="K113" s="10">
        <f t="shared" si="16"/>
        <v>53.1036</v>
      </c>
      <c r="L113" s="6"/>
      <c r="M113" s="3" t="s">
        <v>129</v>
      </c>
      <c r="N113" s="6" t="s">
        <v>459</v>
      </c>
      <c r="O113" s="7" t="s">
        <v>138</v>
      </c>
    </row>
    <row r="114" spans="1:15" ht="135" x14ac:dyDescent="0.2">
      <c r="A114" s="2" t="s">
        <v>58</v>
      </c>
      <c r="B114" s="3" t="s">
        <v>58</v>
      </c>
      <c r="C114" s="3" t="s">
        <v>478</v>
      </c>
      <c r="D114" s="3" t="s">
        <v>458</v>
      </c>
      <c r="E114" s="3"/>
      <c r="F114" s="4">
        <v>1</v>
      </c>
      <c r="G114" s="5">
        <v>32.4</v>
      </c>
      <c r="H114" s="9">
        <f t="shared" si="17"/>
        <v>5.8319999999999999</v>
      </c>
      <c r="I114" s="10">
        <f t="shared" si="18"/>
        <v>10.043999999999999</v>
      </c>
      <c r="J114" s="10">
        <f t="shared" si="19"/>
        <v>48.275999999999996</v>
      </c>
      <c r="K114" s="10">
        <f t="shared" si="16"/>
        <v>53.1036</v>
      </c>
      <c r="L114" s="6"/>
      <c r="M114" s="3" t="s">
        <v>129</v>
      </c>
      <c r="N114" s="6" t="s">
        <v>459</v>
      </c>
      <c r="O114" s="7" t="s">
        <v>133</v>
      </c>
    </row>
    <row r="115" spans="1:15" ht="135" x14ac:dyDescent="0.2">
      <c r="A115" s="2" t="s">
        <v>58</v>
      </c>
      <c r="B115" s="3" t="s">
        <v>58</v>
      </c>
      <c r="C115" s="3" t="s">
        <v>473</v>
      </c>
      <c r="D115" s="3" t="s">
        <v>458</v>
      </c>
      <c r="E115" s="3"/>
      <c r="F115" s="4">
        <v>1</v>
      </c>
      <c r="G115" s="5">
        <v>32.4</v>
      </c>
      <c r="H115" s="9">
        <f t="shared" si="17"/>
        <v>5.8319999999999999</v>
      </c>
      <c r="I115" s="10">
        <f t="shared" si="18"/>
        <v>10.043999999999999</v>
      </c>
      <c r="J115" s="10">
        <f t="shared" si="19"/>
        <v>48.275999999999996</v>
      </c>
      <c r="K115" s="10">
        <f t="shared" si="16"/>
        <v>53.1036</v>
      </c>
      <c r="L115" s="6"/>
      <c r="M115" s="3" t="s">
        <v>129</v>
      </c>
      <c r="N115" s="6" t="s">
        <v>459</v>
      </c>
      <c r="O115" s="7" t="s">
        <v>132</v>
      </c>
    </row>
    <row r="116" spans="1:15" ht="135" x14ac:dyDescent="0.2">
      <c r="A116" s="2" t="s">
        <v>58</v>
      </c>
      <c r="B116" s="3" t="s">
        <v>58</v>
      </c>
      <c r="C116" s="3" t="s">
        <v>478</v>
      </c>
      <c r="D116" s="3" t="s">
        <v>458</v>
      </c>
      <c r="E116" s="3"/>
      <c r="F116" s="4">
        <v>1</v>
      </c>
      <c r="G116" s="5">
        <v>32.4</v>
      </c>
      <c r="H116" s="9">
        <f t="shared" si="17"/>
        <v>5.8319999999999999</v>
      </c>
      <c r="I116" s="10">
        <f t="shared" si="18"/>
        <v>10.043999999999999</v>
      </c>
      <c r="J116" s="10">
        <f t="shared" si="19"/>
        <v>48.275999999999996</v>
      </c>
      <c r="K116" s="10">
        <f t="shared" si="16"/>
        <v>53.1036</v>
      </c>
      <c r="L116" s="6"/>
      <c r="M116" s="3" t="s">
        <v>129</v>
      </c>
      <c r="N116" s="6" t="s">
        <v>459</v>
      </c>
      <c r="O116" s="7" t="s">
        <v>131</v>
      </c>
    </row>
    <row r="117" spans="1:15" ht="135" x14ac:dyDescent="0.2">
      <c r="A117" s="2" t="s">
        <v>58</v>
      </c>
      <c r="B117" s="3" t="s">
        <v>58</v>
      </c>
      <c r="C117" s="3" t="s">
        <v>473</v>
      </c>
      <c r="D117" s="3" t="s">
        <v>458</v>
      </c>
      <c r="E117" s="3"/>
      <c r="F117" s="4">
        <v>1</v>
      </c>
      <c r="G117" s="5">
        <v>32.4</v>
      </c>
      <c r="H117" s="9">
        <f t="shared" si="17"/>
        <v>5.8319999999999999</v>
      </c>
      <c r="I117" s="10">
        <f t="shared" si="18"/>
        <v>10.043999999999999</v>
      </c>
      <c r="J117" s="10">
        <f t="shared" si="19"/>
        <v>48.275999999999996</v>
      </c>
      <c r="K117" s="10">
        <f t="shared" si="16"/>
        <v>53.1036</v>
      </c>
      <c r="L117" s="6"/>
      <c r="M117" s="3" t="s">
        <v>129</v>
      </c>
      <c r="N117" s="6" t="s">
        <v>459</v>
      </c>
      <c r="O117" s="7" t="s">
        <v>130</v>
      </c>
    </row>
    <row r="118" spans="1:15" ht="135" x14ac:dyDescent="0.2">
      <c r="A118" s="2" t="s">
        <v>58</v>
      </c>
      <c r="B118" s="3" t="s">
        <v>58</v>
      </c>
      <c r="C118" s="3" t="s">
        <v>335</v>
      </c>
      <c r="D118" s="3" t="s">
        <v>458</v>
      </c>
      <c r="E118" s="3" t="s">
        <v>169</v>
      </c>
      <c r="F118" s="4">
        <v>1</v>
      </c>
      <c r="G118" s="5">
        <v>33.07</v>
      </c>
      <c r="H118" s="9">
        <f t="shared" si="17"/>
        <v>5.9525999999999994</v>
      </c>
      <c r="I118" s="10">
        <f t="shared" si="18"/>
        <v>10.2517</v>
      </c>
      <c r="J118" s="10">
        <f t="shared" si="19"/>
        <v>49.274299999999997</v>
      </c>
      <c r="K118" s="10">
        <f t="shared" si="16"/>
        <v>54.201729999999998</v>
      </c>
      <c r="L118" s="6"/>
      <c r="M118" s="3" t="s">
        <v>59</v>
      </c>
      <c r="N118" s="6" t="s">
        <v>459</v>
      </c>
      <c r="O118" s="7" t="s">
        <v>336</v>
      </c>
    </row>
    <row r="119" spans="1:15" ht="135" x14ac:dyDescent="0.2">
      <c r="A119" s="2" t="s">
        <v>58</v>
      </c>
      <c r="B119" s="3" t="s">
        <v>58</v>
      </c>
      <c r="C119" s="3" t="s">
        <v>329</v>
      </c>
      <c r="D119" s="3" t="s">
        <v>458</v>
      </c>
      <c r="E119" s="3" t="s">
        <v>169</v>
      </c>
      <c r="F119" s="4">
        <v>1</v>
      </c>
      <c r="G119" s="5">
        <v>33.07</v>
      </c>
      <c r="H119" s="9">
        <f t="shared" ref="H119:H150" si="20">G119*0.18</f>
        <v>5.9525999999999994</v>
      </c>
      <c r="I119" s="10">
        <f t="shared" ref="I119:I150" si="21">G119*0.31</f>
        <v>10.2517</v>
      </c>
      <c r="J119" s="10">
        <f t="shared" ref="J119:J150" si="22">G119+(G119*0.18)+(G119*0.31)</f>
        <v>49.274299999999997</v>
      </c>
      <c r="K119" s="10">
        <f t="shared" si="16"/>
        <v>54.201729999999998</v>
      </c>
      <c r="L119" s="6"/>
      <c r="M119" s="3" t="s">
        <v>59</v>
      </c>
      <c r="N119" s="6" t="s">
        <v>459</v>
      </c>
      <c r="O119" s="7" t="s">
        <v>330</v>
      </c>
    </row>
    <row r="120" spans="1:15" ht="135" x14ac:dyDescent="0.2">
      <c r="A120" s="2" t="s">
        <v>58</v>
      </c>
      <c r="B120" s="3" t="s">
        <v>58</v>
      </c>
      <c r="C120" s="3" t="s">
        <v>327</v>
      </c>
      <c r="D120" s="3" t="s">
        <v>458</v>
      </c>
      <c r="E120" s="3" t="s">
        <v>169</v>
      </c>
      <c r="F120" s="4">
        <v>1</v>
      </c>
      <c r="G120" s="5">
        <v>33.07</v>
      </c>
      <c r="H120" s="9">
        <f t="shared" si="20"/>
        <v>5.9525999999999994</v>
      </c>
      <c r="I120" s="10">
        <f t="shared" si="21"/>
        <v>10.2517</v>
      </c>
      <c r="J120" s="10">
        <f t="shared" si="22"/>
        <v>49.274299999999997</v>
      </c>
      <c r="K120" s="10">
        <f t="shared" si="16"/>
        <v>54.201729999999998</v>
      </c>
      <c r="L120" s="6"/>
      <c r="M120" s="3" t="s">
        <v>59</v>
      </c>
      <c r="N120" s="6" t="s">
        <v>459</v>
      </c>
      <c r="O120" s="7" t="s">
        <v>328</v>
      </c>
    </row>
    <row r="121" spans="1:15" ht="135" x14ac:dyDescent="0.2">
      <c r="A121" s="2" t="s">
        <v>58</v>
      </c>
      <c r="B121" s="3" t="s">
        <v>58</v>
      </c>
      <c r="C121" s="3" t="s">
        <v>309</v>
      </c>
      <c r="D121" s="3" t="s">
        <v>458</v>
      </c>
      <c r="E121" s="3" t="s">
        <v>169</v>
      </c>
      <c r="F121" s="4">
        <v>1</v>
      </c>
      <c r="G121" s="5">
        <v>33.07</v>
      </c>
      <c r="H121" s="9">
        <f t="shared" si="20"/>
        <v>5.9525999999999994</v>
      </c>
      <c r="I121" s="10">
        <f t="shared" si="21"/>
        <v>10.2517</v>
      </c>
      <c r="J121" s="10">
        <f t="shared" si="22"/>
        <v>49.274299999999997</v>
      </c>
      <c r="K121" s="10">
        <f t="shared" si="16"/>
        <v>54.201729999999998</v>
      </c>
      <c r="L121" s="6"/>
      <c r="M121" s="3" t="s">
        <v>59</v>
      </c>
      <c r="N121" s="6" t="s">
        <v>459</v>
      </c>
      <c r="O121" s="7" t="s">
        <v>310</v>
      </c>
    </row>
    <row r="122" spans="1:15" ht="135" x14ac:dyDescent="0.2">
      <c r="A122" s="2" t="s">
        <v>58</v>
      </c>
      <c r="B122" s="3" t="s">
        <v>58</v>
      </c>
      <c r="C122" s="3" t="s">
        <v>462</v>
      </c>
      <c r="D122" s="3" t="s">
        <v>458</v>
      </c>
      <c r="E122" s="3"/>
      <c r="F122" s="4">
        <v>1</v>
      </c>
      <c r="G122" s="5">
        <v>35.299999999999997</v>
      </c>
      <c r="H122" s="9">
        <f t="shared" si="20"/>
        <v>6.3539999999999992</v>
      </c>
      <c r="I122" s="10">
        <f t="shared" si="21"/>
        <v>10.943</v>
      </c>
      <c r="J122" s="10">
        <f t="shared" si="22"/>
        <v>52.596999999999994</v>
      </c>
      <c r="K122" s="10">
        <f t="shared" si="16"/>
        <v>57.856699999999996</v>
      </c>
      <c r="L122" s="6"/>
      <c r="M122" s="3" t="s">
        <v>59</v>
      </c>
      <c r="N122" s="6" t="s">
        <v>459</v>
      </c>
      <c r="O122" s="7" t="s">
        <v>123</v>
      </c>
    </row>
    <row r="123" spans="1:15" ht="135" x14ac:dyDescent="0.2">
      <c r="A123" s="2" t="s">
        <v>58</v>
      </c>
      <c r="B123" s="3" t="s">
        <v>58</v>
      </c>
      <c r="C123" s="3" t="s">
        <v>466</v>
      </c>
      <c r="D123" s="3" t="s">
        <v>458</v>
      </c>
      <c r="E123" s="3"/>
      <c r="F123" s="4">
        <v>1</v>
      </c>
      <c r="G123" s="5">
        <v>35.68</v>
      </c>
      <c r="H123" s="9">
        <f t="shared" si="20"/>
        <v>6.4223999999999997</v>
      </c>
      <c r="I123" s="10">
        <f t="shared" si="21"/>
        <v>11.0608</v>
      </c>
      <c r="J123" s="10">
        <f t="shared" si="22"/>
        <v>53.163200000000003</v>
      </c>
      <c r="K123" s="10">
        <f t="shared" si="16"/>
        <v>58.479520000000008</v>
      </c>
      <c r="L123" s="6"/>
      <c r="M123" s="3" t="s">
        <v>129</v>
      </c>
      <c r="N123" s="6" t="s">
        <v>459</v>
      </c>
      <c r="O123" s="7" t="s">
        <v>121</v>
      </c>
    </row>
    <row r="124" spans="1:15" ht="135" x14ac:dyDescent="0.2">
      <c r="A124" s="2" t="s">
        <v>58</v>
      </c>
      <c r="B124" s="3" t="s">
        <v>58</v>
      </c>
      <c r="C124" s="3" t="s">
        <v>462</v>
      </c>
      <c r="D124" s="3" t="s">
        <v>458</v>
      </c>
      <c r="E124" s="3"/>
      <c r="F124" s="4">
        <v>1</v>
      </c>
      <c r="G124" s="5">
        <v>35.82</v>
      </c>
      <c r="H124" s="9">
        <f t="shared" si="20"/>
        <v>6.4475999999999996</v>
      </c>
      <c r="I124" s="10">
        <f t="shared" si="21"/>
        <v>11.104200000000001</v>
      </c>
      <c r="J124" s="10">
        <f t="shared" si="22"/>
        <v>53.3718</v>
      </c>
      <c r="K124" s="10">
        <f t="shared" si="16"/>
        <v>58.708980000000004</v>
      </c>
      <c r="L124" s="6"/>
      <c r="M124" s="3" t="s">
        <v>59</v>
      </c>
      <c r="N124" s="6" t="s">
        <v>459</v>
      </c>
      <c r="O124" s="7" t="s">
        <v>124</v>
      </c>
    </row>
    <row r="125" spans="1:15" ht="135" x14ac:dyDescent="0.2">
      <c r="A125" s="2" t="s">
        <v>58</v>
      </c>
      <c r="B125" s="3" t="s">
        <v>58</v>
      </c>
      <c r="C125" s="3" t="s">
        <v>466</v>
      </c>
      <c r="D125" s="3" t="s">
        <v>458</v>
      </c>
      <c r="E125" s="3"/>
      <c r="F125" s="4">
        <v>1</v>
      </c>
      <c r="G125" s="5">
        <v>36.130000000000003</v>
      </c>
      <c r="H125" s="9">
        <f t="shared" si="20"/>
        <v>6.5034000000000001</v>
      </c>
      <c r="I125" s="10">
        <f t="shared" si="21"/>
        <v>11.2003</v>
      </c>
      <c r="J125" s="10">
        <f t="shared" si="22"/>
        <v>53.8337</v>
      </c>
      <c r="K125" s="10">
        <f t="shared" si="16"/>
        <v>59.217070000000007</v>
      </c>
      <c r="L125" s="6"/>
      <c r="M125" s="3" t="s">
        <v>129</v>
      </c>
      <c r="N125" s="6" t="s">
        <v>459</v>
      </c>
      <c r="O125" s="7" t="s">
        <v>122</v>
      </c>
    </row>
    <row r="126" spans="1:15" ht="135" x14ac:dyDescent="0.2">
      <c r="A126" s="2" t="s">
        <v>58</v>
      </c>
      <c r="B126" s="3" t="s">
        <v>58</v>
      </c>
      <c r="C126" s="3" t="s">
        <v>469</v>
      </c>
      <c r="D126" s="3" t="s">
        <v>458</v>
      </c>
      <c r="E126" s="3"/>
      <c r="F126" s="4">
        <v>1</v>
      </c>
      <c r="G126" s="5">
        <v>36.35</v>
      </c>
      <c r="H126" s="9">
        <f t="shared" si="20"/>
        <v>6.5430000000000001</v>
      </c>
      <c r="I126" s="10">
        <f t="shared" si="21"/>
        <v>11.2685</v>
      </c>
      <c r="J126" s="10">
        <f t="shared" si="22"/>
        <v>54.161500000000004</v>
      </c>
      <c r="K126" s="10">
        <f t="shared" si="16"/>
        <v>59.577650000000006</v>
      </c>
      <c r="L126" s="6"/>
      <c r="M126" s="3" t="s">
        <v>129</v>
      </c>
      <c r="N126" s="6" t="s">
        <v>459</v>
      </c>
      <c r="O126" s="7" t="s">
        <v>132</v>
      </c>
    </row>
    <row r="127" spans="1:15" ht="135" x14ac:dyDescent="0.2">
      <c r="A127" s="2" t="s">
        <v>58</v>
      </c>
      <c r="B127" s="3" t="s">
        <v>58</v>
      </c>
      <c r="C127" s="3" t="s">
        <v>333</v>
      </c>
      <c r="D127" s="3" t="s">
        <v>458</v>
      </c>
      <c r="E127" s="3" t="s">
        <v>169</v>
      </c>
      <c r="F127" s="4">
        <v>1</v>
      </c>
      <c r="G127" s="5">
        <v>38</v>
      </c>
      <c r="H127" s="9">
        <f t="shared" si="20"/>
        <v>6.84</v>
      </c>
      <c r="I127" s="10">
        <f t="shared" si="21"/>
        <v>11.78</v>
      </c>
      <c r="J127" s="10">
        <f t="shared" si="22"/>
        <v>56.620000000000005</v>
      </c>
      <c r="K127" s="10">
        <f t="shared" si="16"/>
        <v>62.282000000000011</v>
      </c>
      <c r="L127" s="6"/>
      <c r="M127" s="3" t="s">
        <v>59</v>
      </c>
      <c r="N127" s="6" t="s">
        <v>459</v>
      </c>
      <c r="O127" s="7" t="s">
        <v>334</v>
      </c>
    </row>
    <row r="128" spans="1:15" ht="135" x14ac:dyDescent="0.2">
      <c r="A128" s="2" t="s">
        <v>58</v>
      </c>
      <c r="B128" s="3" t="s">
        <v>58</v>
      </c>
      <c r="C128" s="3" t="s">
        <v>319</v>
      </c>
      <c r="D128" s="3" t="s">
        <v>458</v>
      </c>
      <c r="E128" s="3" t="s">
        <v>169</v>
      </c>
      <c r="F128" s="4">
        <v>1</v>
      </c>
      <c r="G128" s="5">
        <v>38</v>
      </c>
      <c r="H128" s="9">
        <f t="shared" si="20"/>
        <v>6.84</v>
      </c>
      <c r="I128" s="10">
        <f t="shared" si="21"/>
        <v>11.78</v>
      </c>
      <c r="J128" s="10">
        <f t="shared" si="22"/>
        <v>56.620000000000005</v>
      </c>
      <c r="K128" s="10">
        <f t="shared" si="16"/>
        <v>62.282000000000011</v>
      </c>
      <c r="L128" s="6"/>
      <c r="M128" s="3" t="s">
        <v>59</v>
      </c>
      <c r="N128" s="6" t="s">
        <v>459</v>
      </c>
      <c r="O128" s="7" t="s">
        <v>320</v>
      </c>
    </row>
    <row r="129" spans="1:15" ht="135" x14ac:dyDescent="0.2">
      <c r="A129" s="2" t="s">
        <v>58</v>
      </c>
      <c r="B129" s="3" t="s">
        <v>58</v>
      </c>
      <c r="C129" s="3" t="s">
        <v>311</v>
      </c>
      <c r="D129" s="3" t="s">
        <v>458</v>
      </c>
      <c r="E129" s="3" t="s">
        <v>169</v>
      </c>
      <c r="F129" s="4">
        <v>1</v>
      </c>
      <c r="G129" s="5">
        <v>38</v>
      </c>
      <c r="H129" s="9">
        <f t="shared" si="20"/>
        <v>6.84</v>
      </c>
      <c r="I129" s="10">
        <f t="shared" si="21"/>
        <v>11.78</v>
      </c>
      <c r="J129" s="10">
        <f t="shared" si="22"/>
        <v>56.620000000000005</v>
      </c>
      <c r="K129" s="10">
        <f t="shared" si="16"/>
        <v>62.282000000000011</v>
      </c>
      <c r="L129" s="6"/>
      <c r="M129" s="3" t="s">
        <v>59</v>
      </c>
      <c r="N129" s="6" t="s">
        <v>459</v>
      </c>
      <c r="O129" s="7" t="s">
        <v>312</v>
      </c>
    </row>
    <row r="130" spans="1:15" ht="135" x14ac:dyDescent="0.2">
      <c r="A130" s="2" t="s">
        <v>58</v>
      </c>
      <c r="B130" s="3" t="s">
        <v>58</v>
      </c>
      <c r="C130" s="3" t="s">
        <v>305</v>
      </c>
      <c r="D130" s="3" t="s">
        <v>458</v>
      </c>
      <c r="E130" s="3" t="s">
        <v>169</v>
      </c>
      <c r="F130" s="4">
        <v>1</v>
      </c>
      <c r="G130" s="5">
        <v>38</v>
      </c>
      <c r="H130" s="9">
        <f t="shared" si="20"/>
        <v>6.84</v>
      </c>
      <c r="I130" s="10">
        <f t="shared" si="21"/>
        <v>11.78</v>
      </c>
      <c r="J130" s="10">
        <f t="shared" si="22"/>
        <v>56.620000000000005</v>
      </c>
      <c r="K130" s="10">
        <f t="shared" si="16"/>
        <v>62.282000000000011</v>
      </c>
      <c r="L130" s="6"/>
      <c r="M130" s="3" t="s">
        <v>59</v>
      </c>
      <c r="N130" s="6" t="s">
        <v>459</v>
      </c>
      <c r="O130" s="7" t="s">
        <v>306</v>
      </c>
    </row>
    <row r="131" spans="1:15" ht="135" x14ac:dyDescent="0.2">
      <c r="A131" s="2" t="s">
        <v>58</v>
      </c>
      <c r="B131" s="3" t="s">
        <v>58</v>
      </c>
      <c r="C131" s="3" t="s">
        <v>476</v>
      </c>
      <c r="D131" s="3" t="s">
        <v>458</v>
      </c>
      <c r="E131" s="3"/>
      <c r="F131" s="4">
        <v>1</v>
      </c>
      <c r="G131" s="5">
        <v>38.29</v>
      </c>
      <c r="H131" s="9">
        <f t="shared" si="20"/>
        <v>6.8921999999999999</v>
      </c>
      <c r="I131" s="10">
        <f t="shared" si="21"/>
        <v>11.869899999999999</v>
      </c>
      <c r="J131" s="10">
        <f t="shared" si="22"/>
        <v>57.052100000000003</v>
      </c>
      <c r="K131" s="10">
        <f t="shared" ref="K131:K194" si="23">J131*1.1</f>
        <v>62.757310000000011</v>
      </c>
      <c r="L131" s="6"/>
      <c r="M131" s="3" t="s">
        <v>129</v>
      </c>
      <c r="N131" s="6" t="s">
        <v>459</v>
      </c>
      <c r="O131" s="7" t="s">
        <v>140</v>
      </c>
    </row>
    <row r="132" spans="1:15" ht="135" x14ac:dyDescent="0.2">
      <c r="A132" s="2" t="s">
        <v>58</v>
      </c>
      <c r="B132" s="3" t="s">
        <v>58</v>
      </c>
      <c r="C132" s="3" t="s">
        <v>477</v>
      </c>
      <c r="D132" s="3" t="s">
        <v>458</v>
      </c>
      <c r="E132" s="3"/>
      <c r="F132" s="4">
        <v>1</v>
      </c>
      <c r="G132" s="5">
        <v>38.29</v>
      </c>
      <c r="H132" s="9">
        <f t="shared" si="20"/>
        <v>6.8921999999999999</v>
      </c>
      <c r="I132" s="10">
        <f t="shared" si="21"/>
        <v>11.869899999999999</v>
      </c>
      <c r="J132" s="10">
        <f t="shared" si="22"/>
        <v>57.052100000000003</v>
      </c>
      <c r="K132" s="10">
        <f t="shared" si="23"/>
        <v>62.757310000000011</v>
      </c>
      <c r="L132" s="6"/>
      <c r="M132" s="3" t="s">
        <v>129</v>
      </c>
      <c r="N132" s="6" t="s">
        <v>459</v>
      </c>
      <c r="O132" s="7" t="s">
        <v>139</v>
      </c>
    </row>
    <row r="133" spans="1:15" ht="135" x14ac:dyDescent="0.2">
      <c r="A133" s="2" t="s">
        <v>58</v>
      </c>
      <c r="B133" s="3" t="s">
        <v>58</v>
      </c>
      <c r="C133" s="3" t="s">
        <v>477</v>
      </c>
      <c r="D133" s="3" t="s">
        <v>458</v>
      </c>
      <c r="E133" s="3"/>
      <c r="F133" s="4">
        <v>1</v>
      </c>
      <c r="G133" s="5">
        <v>38.29</v>
      </c>
      <c r="H133" s="9">
        <f t="shared" si="20"/>
        <v>6.8921999999999999</v>
      </c>
      <c r="I133" s="10">
        <f t="shared" si="21"/>
        <v>11.869899999999999</v>
      </c>
      <c r="J133" s="10">
        <f t="shared" si="22"/>
        <v>57.052100000000003</v>
      </c>
      <c r="K133" s="10">
        <f t="shared" si="23"/>
        <v>62.757310000000011</v>
      </c>
      <c r="L133" s="6"/>
      <c r="M133" s="3" t="s">
        <v>129</v>
      </c>
      <c r="N133" s="6" t="s">
        <v>459</v>
      </c>
      <c r="O133" s="7" t="s">
        <v>137</v>
      </c>
    </row>
    <row r="134" spans="1:15" ht="135" x14ac:dyDescent="0.2">
      <c r="A134" s="2" t="s">
        <v>58</v>
      </c>
      <c r="B134" s="3" t="s">
        <v>58</v>
      </c>
      <c r="C134" s="3" t="s">
        <v>476</v>
      </c>
      <c r="D134" s="3" t="s">
        <v>458</v>
      </c>
      <c r="E134" s="3"/>
      <c r="F134" s="4">
        <v>1</v>
      </c>
      <c r="G134" s="5">
        <v>38.29</v>
      </c>
      <c r="H134" s="9">
        <f t="shared" si="20"/>
        <v>6.8921999999999999</v>
      </c>
      <c r="I134" s="10">
        <f t="shared" si="21"/>
        <v>11.869899999999999</v>
      </c>
      <c r="J134" s="10">
        <f t="shared" si="22"/>
        <v>57.052100000000003</v>
      </c>
      <c r="K134" s="10">
        <f t="shared" si="23"/>
        <v>62.757310000000011</v>
      </c>
      <c r="L134" s="6"/>
      <c r="M134" s="3" t="s">
        <v>129</v>
      </c>
      <c r="N134" s="6" t="s">
        <v>459</v>
      </c>
      <c r="O134" s="7" t="s">
        <v>136</v>
      </c>
    </row>
    <row r="135" spans="1:15" ht="135" x14ac:dyDescent="0.2">
      <c r="A135" s="2" t="s">
        <v>58</v>
      </c>
      <c r="B135" s="3" t="s">
        <v>58</v>
      </c>
      <c r="C135" s="3" t="s">
        <v>477</v>
      </c>
      <c r="D135" s="3" t="s">
        <v>458</v>
      </c>
      <c r="E135" s="3"/>
      <c r="F135" s="4">
        <v>1</v>
      </c>
      <c r="G135" s="5">
        <v>38.29</v>
      </c>
      <c r="H135" s="9">
        <f t="shared" si="20"/>
        <v>6.8921999999999999</v>
      </c>
      <c r="I135" s="10">
        <f t="shared" si="21"/>
        <v>11.869899999999999</v>
      </c>
      <c r="J135" s="10">
        <f t="shared" si="22"/>
        <v>57.052100000000003</v>
      </c>
      <c r="K135" s="10">
        <f t="shared" si="23"/>
        <v>62.757310000000011</v>
      </c>
      <c r="L135" s="6"/>
      <c r="M135" s="3" t="s">
        <v>129</v>
      </c>
      <c r="N135" s="6" t="s">
        <v>459</v>
      </c>
      <c r="O135" s="7" t="s">
        <v>135</v>
      </c>
    </row>
    <row r="136" spans="1:15" ht="135" x14ac:dyDescent="0.2">
      <c r="A136" s="2" t="s">
        <v>58</v>
      </c>
      <c r="B136" s="3" t="s">
        <v>58</v>
      </c>
      <c r="C136" s="3" t="s">
        <v>476</v>
      </c>
      <c r="D136" s="3" t="s">
        <v>458</v>
      </c>
      <c r="E136" s="3"/>
      <c r="F136" s="4">
        <v>1</v>
      </c>
      <c r="G136" s="5">
        <v>38.29</v>
      </c>
      <c r="H136" s="9">
        <f t="shared" si="20"/>
        <v>6.8921999999999999</v>
      </c>
      <c r="I136" s="10">
        <f t="shared" si="21"/>
        <v>11.869899999999999</v>
      </c>
      <c r="J136" s="10">
        <f t="shared" si="22"/>
        <v>57.052100000000003</v>
      </c>
      <c r="K136" s="10">
        <f t="shared" si="23"/>
        <v>62.757310000000011</v>
      </c>
      <c r="L136" s="6"/>
      <c r="M136" s="3" t="s">
        <v>129</v>
      </c>
      <c r="N136" s="6" t="s">
        <v>459</v>
      </c>
      <c r="O136" s="7" t="s">
        <v>134</v>
      </c>
    </row>
    <row r="137" spans="1:15" ht="135" x14ac:dyDescent="0.2">
      <c r="A137" s="2" t="s">
        <v>58</v>
      </c>
      <c r="B137" s="3" t="s">
        <v>58</v>
      </c>
      <c r="C137" s="3" t="s">
        <v>325</v>
      </c>
      <c r="D137" s="3" t="s">
        <v>458</v>
      </c>
      <c r="E137" s="3" t="s">
        <v>169</v>
      </c>
      <c r="F137" s="4">
        <v>1</v>
      </c>
      <c r="G137" s="5">
        <v>38.5</v>
      </c>
      <c r="H137" s="9">
        <f t="shared" si="20"/>
        <v>6.93</v>
      </c>
      <c r="I137" s="10">
        <f t="shared" si="21"/>
        <v>11.935</v>
      </c>
      <c r="J137" s="10">
        <f t="shared" si="22"/>
        <v>57.365000000000002</v>
      </c>
      <c r="K137" s="10">
        <f t="shared" si="23"/>
        <v>63.101500000000009</v>
      </c>
      <c r="L137" s="6"/>
      <c r="M137" s="3" t="s">
        <v>59</v>
      </c>
      <c r="N137" s="6" t="s">
        <v>459</v>
      </c>
      <c r="O137" s="7" t="s">
        <v>326</v>
      </c>
    </row>
    <row r="138" spans="1:15" ht="135" x14ac:dyDescent="0.2">
      <c r="A138" s="2" t="s">
        <v>58</v>
      </c>
      <c r="B138" s="3" t="s">
        <v>58</v>
      </c>
      <c r="C138" s="3" t="s">
        <v>321</v>
      </c>
      <c r="D138" s="3" t="s">
        <v>458</v>
      </c>
      <c r="E138" s="3" t="s">
        <v>169</v>
      </c>
      <c r="F138" s="4">
        <v>1</v>
      </c>
      <c r="G138" s="5">
        <v>38.5</v>
      </c>
      <c r="H138" s="9">
        <f t="shared" si="20"/>
        <v>6.93</v>
      </c>
      <c r="I138" s="10">
        <f t="shared" si="21"/>
        <v>11.935</v>
      </c>
      <c r="J138" s="10">
        <f t="shared" si="22"/>
        <v>57.365000000000002</v>
      </c>
      <c r="K138" s="10">
        <f t="shared" si="23"/>
        <v>63.101500000000009</v>
      </c>
      <c r="L138" s="6"/>
      <c r="M138" s="3" t="s">
        <v>59</v>
      </c>
      <c r="N138" s="6" t="s">
        <v>459</v>
      </c>
      <c r="O138" s="7" t="s">
        <v>322</v>
      </c>
    </row>
    <row r="139" spans="1:15" ht="135" x14ac:dyDescent="0.2">
      <c r="A139" s="2" t="s">
        <v>58</v>
      </c>
      <c r="B139" s="3" t="s">
        <v>58</v>
      </c>
      <c r="C139" s="3" t="s">
        <v>317</v>
      </c>
      <c r="D139" s="3" t="s">
        <v>458</v>
      </c>
      <c r="E139" s="3" t="s">
        <v>169</v>
      </c>
      <c r="F139" s="4">
        <v>1</v>
      </c>
      <c r="G139" s="5">
        <v>38.5</v>
      </c>
      <c r="H139" s="9">
        <f t="shared" si="20"/>
        <v>6.93</v>
      </c>
      <c r="I139" s="10">
        <f t="shared" si="21"/>
        <v>11.935</v>
      </c>
      <c r="J139" s="10">
        <f t="shared" si="22"/>
        <v>57.365000000000002</v>
      </c>
      <c r="K139" s="10">
        <f t="shared" si="23"/>
        <v>63.101500000000009</v>
      </c>
      <c r="L139" s="6"/>
      <c r="M139" s="3" t="s">
        <v>59</v>
      </c>
      <c r="N139" s="6" t="s">
        <v>459</v>
      </c>
      <c r="O139" s="7" t="s">
        <v>318</v>
      </c>
    </row>
    <row r="140" spans="1:15" ht="135" x14ac:dyDescent="0.2">
      <c r="A140" s="2" t="s">
        <v>58</v>
      </c>
      <c r="B140" s="3" t="s">
        <v>58</v>
      </c>
      <c r="C140" s="3" t="s">
        <v>307</v>
      </c>
      <c r="D140" s="3" t="s">
        <v>458</v>
      </c>
      <c r="E140" s="3" t="s">
        <v>169</v>
      </c>
      <c r="F140" s="4">
        <v>1</v>
      </c>
      <c r="G140" s="5">
        <v>38.5</v>
      </c>
      <c r="H140" s="9">
        <f t="shared" si="20"/>
        <v>6.93</v>
      </c>
      <c r="I140" s="10">
        <f t="shared" si="21"/>
        <v>11.935</v>
      </c>
      <c r="J140" s="10">
        <f t="shared" si="22"/>
        <v>57.365000000000002</v>
      </c>
      <c r="K140" s="10">
        <f t="shared" si="23"/>
        <v>63.101500000000009</v>
      </c>
      <c r="L140" s="6"/>
      <c r="M140" s="3" t="s">
        <v>59</v>
      </c>
      <c r="N140" s="6" t="s">
        <v>459</v>
      </c>
      <c r="O140" s="7" t="s">
        <v>308</v>
      </c>
    </row>
    <row r="141" spans="1:15" ht="135" x14ac:dyDescent="0.2">
      <c r="A141" s="2" t="s">
        <v>58</v>
      </c>
      <c r="B141" s="3" t="s">
        <v>58</v>
      </c>
      <c r="C141" s="3" t="s">
        <v>462</v>
      </c>
      <c r="D141" s="3" t="s">
        <v>458</v>
      </c>
      <c r="E141" s="3"/>
      <c r="F141" s="4">
        <v>1</v>
      </c>
      <c r="G141" s="5">
        <v>39.61</v>
      </c>
      <c r="H141" s="9">
        <f t="shared" si="20"/>
        <v>7.1297999999999995</v>
      </c>
      <c r="I141" s="10">
        <f t="shared" si="21"/>
        <v>12.2791</v>
      </c>
      <c r="J141" s="10">
        <f t="shared" si="22"/>
        <v>59.018900000000002</v>
      </c>
      <c r="K141" s="10">
        <f t="shared" si="23"/>
        <v>64.920790000000011</v>
      </c>
      <c r="L141" s="6"/>
      <c r="M141" s="3" t="s">
        <v>129</v>
      </c>
      <c r="N141" s="6" t="s">
        <v>459</v>
      </c>
      <c r="O141" s="7" t="s">
        <v>123</v>
      </c>
    </row>
    <row r="142" spans="1:15" ht="135" x14ac:dyDescent="0.2">
      <c r="A142" s="2" t="s">
        <v>58</v>
      </c>
      <c r="B142" s="3" t="s">
        <v>58</v>
      </c>
      <c r="C142" s="3" t="s">
        <v>462</v>
      </c>
      <c r="D142" s="3" t="s">
        <v>458</v>
      </c>
      <c r="E142" s="3"/>
      <c r="F142" s="4">
        <v>1</v>
      </c>
      <c r="G142" s="5">
        <v>40.19</v>
      </c>
      <c r="H142" s="9">
        <f t="shared" si="20"/>
        <v>7.2341999999999995</v>
      </c>
      <c r="I142" s="10">
        <f t="shared" si="21"/>
        <v>12.4589</v>
      </c>
      <c r="J142" s="10">
        <f t="shared" si="22"/>
        <v>59.883099999999999</v>
      </c>
      <c r="K142" s="10">
        <f t="shared" si="23"/>
        <v>65.871409999999997</v>
      </c>
      <c r="L142" s="6"/>
      <c r="M142" s="3" t="s">
        <v>129</v>
      </c>
      <c r="N142" s="6" t="s">
        <v>459</v>
      </c>
      <c r="O142" s="7" t="s">
        <v>124</v>
      </c>
    </row>
    <row r="143" spans="1:15" ht="135" x14ac:dyDescent="0.2">
      <c r="A143" s="2" t="s">
        <v>58</v>
      </c>
      <c r="B143" s="3" t="s">
        <v>58</v>
      </c>
      <c r="C143" s="3" t="s">
        <v>465</v>
      </c>
      <c r="D143" s="3" t="s">
        <v>458</v>
      </c>
      <c r="E143" s="3"/>
      <c r="F143" s="4">
        <v>1</v>
      </c>
      <c r="G143" s="5">
        <v>42.96</v>
      </c>
      <c r="H143" s="9">
        <f t="shared" si="20"/>
        <v>7.7328000000000001</v>
      </c>
      <c r="I143" s="10">
        <f t="shared" si="21"/>
        <v>13.317600000000001</v>
      </c>
      <c r="J143" s="10">
        <f t="shared" si="22"/>
        <v>64.010400000000004</v>
      </c>
      <c r="K143" s="10">
        <f t="shared" si="23"/>
        <v>70.411440000000013</v>
      </c>
      <c r="L143" s="6"/>
      <c r="M143" s="3" t="s">
        <v>129</v>
      </c>
      <c r="N143" s="6" t="s">
        <v>459</v>
      </c>
      <c r="O143" s="7" t="s">
        <v>136</v>
      </c>
    </row>
    <row r="144" spans="1:15" ht="135" x14ac:dyDescent="0.2">
      <c r="A144" s="2" t="s">
        <v>58</v>
      </c>
      <c r="B144" s="3" t="s">
        <v>58</v>
      </c>
      <c r="C144" s="3" t="s">
        <v>368</v>
      </c>
      <c r="D144" s="3" t="s">
        <v>458</v>
      </c>
      <c r="E144" s="3" t="s">
        <v>169</v>
      </c>
      <c r="F144" s="4">
        <v>1</v>
      </c>
      <c r="G144" s="5">
        <v>45.8</v>
      </c>
      <c r="H144" s="9">
        <f t="shared" si="20"/>
        <v>8.2439999999999998</v>
      </c>
      <c r="I144" s="10">
        <f t="shared" si="21"/>
        <v>14.197999999999999</v>
      </c>
      <c r="J144" s="10">
        <f t="shared" si="22"/>
        <v>68.24199999999999</v>
      </c>
      <c r="K144" s="10">
        <f t="shared" si="23"/>
        <v>75.066199999999995</v>
      </c>
      <c r="L144" s="6"/>
      <c r="M144" s="3" t="s">
        <v>59</v>
      </c>
      <c r="N144" s="6" t="s">
        <v>459</v>
      </c>
      <c r="O144" s="7" t="s">
        <v>369</v>
      </c>
    </row>
    <row r="145" spans="1:15" ht="135" x14ac:dyDescent="0.2">
      <c r="A145" s="2" t="s">
        <v>58</v>
      </c>
      <c r="B145" s="3" t="s">
        <v>58</v>
      </c>
      <c r="C145" s="3" t="s">
        <v>356</v>
      </c>
      <c r="D145" s="3" t="s">
        <v>458</v>
      </c>
      <c r="E145" s="3" t="s">
        <v>169</v>
      </c>
      <c r="F145" s="4">
        <v>1</v>
      </c>
      <c r="G145" s="5">
        <v>45.8</v>
      </c>
      <c r="H145" s="9">
        <f t="shared" si="20"/>
        <v>8.2439999999999998</v>
      </c>
      <c r="I145" s="10">
        <f t="shared" si="21"/>
        <v>14.197999999999999</v>
      </c>
      <c r="J145" s="10">
        <f t="shared" si="22"/>
        <v>68.24199999999999</v>
      </c>
      <c r="K145" s="10">
        <f t="shared" si="23"/>
        <v>75.066199999999995</v>
      </c>
      <c r="L145" s="6"/>
      <c r="M145" s="3" t="s">
        <v>59</v>
      </c>
      <c r="N145" s="6" t="s">
        <v>459</v>
      </c>
      <c r="O145" s="7" t="s">
        <v>357</v>
      </c>
    </row>
    <row r="146" spans="1:15" ht="135" x14ac:dyDescent="0.2">
      <c r="A146" s="2" t="s">
        <v>58</v>
      </c>
      <c r="B146" s="3" t="s">
        <v>58</v>
      </c>
      <c r="C146" s="3" t="s">
        <v>360</v>
      </c>
      <c r="D146" s="3" t="s">
        <v>458</v>
      </c>
      <c r="E146" s="3" t="s">
        <v>169</v>
      </c>
      <c r="F146" s="4">
        <v>1</v>
      </c>
      <c r="G146" s="5">
        <v>45.83</v>
      </c>
      <c r="H146" s="9">
        <f t="shared" si="20"/>
        <v>8.2493999999999996</v>
      </c>
      <c r="I146" s="10">
        <f t="shared" si="21"/>
        <v>14.2073</v>
      </c>
      <c r="J146" s="10">
        <f t="shared" si="22"/>
        <v>68.286699999999996</v>
      </c>
      <c r="K146" s="10">
        <f t="shared" si="23"/>
        <v>75.115369999999999</v>
      </c>
      <c r="L146" s="6"/>
      <c r="M146" s="3" t="s">
        <v>59</v>
      </c>
      <c r="N146" s="6" t="s">
        <v>459</v>
      </c>
      <c r="O146" s="7" t="s">
        <v>361</v>
      </c>
    </row>
    <row r="147" spans="1:15" ht="135" x14ac:dyDescent="0.2">
      <c r="A147" s="2" t="s">
        <v>58</v>
      </c>
      <c r="B147" s="3" t="s">
        <v>58</v>
      </c>
      <c r="C147" s="3" t="s">
        <v>358</v>
      </c>
      <c r="D147" s="3" t="s">
        <v>458</v>
      </c>
      <c r="E147" s="3" t="s">
        <v>169</v>
      </c>
      <c r="F147" s="4">
        <v>1</v>
      </c>
      <c r="G147" s="5">
        <v>45.83</v>
      </c>
      <c r="H147" s="9">
        <f t="shared" si="20"/>
        <v>8.2493999999999996</v>
      </c>
      <c r="I147" s="10">
        <f t="shared" si="21"/>
        <v>14.2073</v>
      </c>
      <c r="J147" s="10">
        <f t="shared" si="22"/>
        <v>68.286699999999996</v>
      </c>
      <c r="K147" s="10">
        <f t="shared" si="23"/>
        <v>75.115369999999999</v>
      </c>
      <c r="L147" s="6"/>
      <c r="M147" s="3" t="s">
        <v>59</v>
      </c>
      <c r="N147" s="6" t="s">
        <v>459</v>
      </c>
      <c r="O147" s="7" t="s">
        <v>359</v>
      </c>
    </row>
    <row r="148" spans="1:15" ht="135" x14ac:dyDescent="0.2">
      <c r="A148" s="2" t="s">
        <v>58</v>
      </c>
      <c r="B148" s="3" t="s">
        <v>58</v>
      </c>
      <c r="C148" s="3" t="s">
        <v>461</v>
      </c>
      <c r="D148" s="3" t="s">
        <v>458</v>
      </c>
      <c r="E148" s="3"/>
      <c r="F148" s="4">
        <v>1</v>
      </c>
      <c r="G148" s="5">
        <v>46.54</v>
      </c>
      <c r="H148" s="9">
        <f t="shared" si="20"/>
        <v>8.3772000000000002</v>
      </c>
      <c r="I148" s="10">
        <f t="shared" si="21"/>
        <v>14.4274</v>
      </c>
      <c r="J148" s="10">
        <f t="shared" si="22"/>
        <v>69.3446</v>
      </c>
      <c r="K148" s="10">
        <f t="shared" si="23"/>
        <v>76.279060000000001</v>
      </c>
      <c r="L148" s="6"/>
      <c r="M148" s="3" t="s">
        <v>129</v>
      </c>
      <c r="N148" s="6" t="s">
        <v>459</v>
      </c>
      <c r="O148" s="7" t="s">
        <v>113</v>
      </c>
    </row>
    <row r="149" spans="1:15" ht="135" x14ac:dyDescent="0.2">
      <c r="A149" s="2" t="s">
        <v>58</v>
      </c>
      <c r="B149" s="3" t="s">
        <v>58</v>
      </c>
      <c r="C149" s="3" t="s">
        <v>461</v>
      </c>
      <c r="D149" s="3" t="s">
        <v>458</v>
      </c>
      <c r="E149" s="3"/>
      <c r="F149" s="4">
        <v>1</v>
      </c>
      <c r="G149" s="5">
        <v>46.54</v>
      </c>
      <c r="H149" s="9">
        <f t="shared" si="20"/>
        <v>8.3772000000000002</v>
      </c>
      <c r="I149" s="10">
        <f t="shared" si="21"/>
        <v>14.4274</v>
      </c>
      <c r="J149" s="10">
        <f t="shared" si="22"/>
        <v>69.3446</v>
      </c>
      <c r="K149" s="10">
        <f t="shared" si="23"/>
        <v>76.279060000000001</v>
      </c>
      <c r="L149" s="6"/>
      <c r="M149" s="3" t="s">
        <v>129</v>
      </c>
      <c r="N149" s="6" t="s">
        <v>459</v>
      </c>
      <c r="O149" s="7" t="s">
        <v>114</v>
      </c>
    </row>
    <row r="150" spans="1:15" ht="135" x14ac:dyDescent="0.2">
      <c r="A150" s="2" t="s">
        <v>58</v>
      </c>
      <c r="B150" s="3" t="s">
        <v>58</v>
      </c>
      <c r="C150" s="3" t="s">
        <v>460</v>
      </c>
      <c r="D150" s="3" t="s">
        <v>458</v>
      </c>
      <c r="E150" s="3"/>
      <c r="F150" s="4">
        <v>1</v>
      </c>
      <c r="G150" s="5">
        <v>46.54</v>
      </c>
      <c r="H150" s="9">
        <f t="shared" si="20"/>
        <v>8.3772000000000002</v>
      </c>
      <c r="I150" s="10">
        <f t="shared" si="21"/>
        <v>14.4274</v>
      </c>
      <c r="J150" s="10">
        <f t="shared" si="22"/>
        <v>69.3446</v>
      </c>
      <c r="K150" s="10">
        <f t="shared" si="23"/>
        <v>76.279060000000001</v>
      </c>
      <c r="L150" s="6"/>
      <c r="M150" s="3" t="s">
        <v>129</v>
      </c>
      <c r="N150" s="6" t="s">
        <v>459</v>
      </c>
      <c r="O150" s="7" t="s">
        <v>115</v>
      </c>
    </row>
    <row r="151" spans="1:15" ht="135" x14ac:dyDescent="0.2">
      <c r="A151" s="2" t="s">
        <v>58</v>
      </c>
      <c r="B151" s="3" t="s">
        <v>58</v>
      </c>
      <c r="C151" s="3" t="s">
        <v>460</v>
      </c>
      <c r="D151" s="3" t="s">
        <v>458</v>
      </c>
      <c r="E151" s="3"/>
      <c r="F151" s="4">
        <v>1</v>
      </c>
      <c r="G151" s="5">
        <v>46.54</v>
      </c>
      <c r="H151" s="9">
        <f t="shared" ref="H151:H182" si="24">G151*0.18</f>
        <v>8.3772000000000002</v>
      </c>
      <c r="I151" s="10">
        <f t="shared" ref="I151:I159" si="25">G151*0.31</f>
        <v>14.4274</v>
      </c>
      <c r="J151" s="10">
        <f t="shared" ref="J151:J159" si="26">G151+(G151*0.18)+(G151*0.31)</f>
        <v>69.3446</v>
      </c>
      <c r="K151" s="10">
        <f t="shared" si="23"/>
        <v>76.279060000000001</v>
      </c>
      <c r="L151" s="6"/>
      <c r="M151" s="3" t="s">
        <v>129</v>
      </c>
      <c r="N151" s="6" t="s">
        <v>459</v>
      </c>
      <c r="O151" s="7" t="s">
        <v>116</v>
      </c>
    </row>
    <row r="152" spans="1:15" ht="135" x14ac:dyDescent="0.2">
      <c r="A152" s="2" t="s">
        <v>58</v>
      </c>
      <c r="B152" s="3" t="s">
        <v>58</v>
      </c>
      <c r="C152" s="3" t="s">
        <v>460</v>
      </c>
      <c r="D152" s="3" t="s">
        <v>458</v>
      </c>
      <c r="E152" s="3"/>
      <c r="F152" s="4">
        <v>1</v>
      </c>
      <c r="G152" s="5">
        <v>46.54</v>
      </c>
      <c r="H152" s="9">
        <f t="shared" si="24"/>
        <v>8.3772000000000002</v>
      </c>
      <c r="I152" s="10">
        <f t="shared" si="25"/>
        <v>14.4274</v>
      </c>
      <c r="J152" s="10">
        <f t="shared" si="26"/>
        <v>69.3446</v>
      </c>
      <c r="K152" s="10">
        <f t="shared" si="23"/>
        <v>76.279060000000001</v>
      </c>
      <c r="L152" s="6"/>
      <c r="M152" s="3" t="s">
        <v>59</v>
      </c>
      <c r="N152" s="6" t="s">
        <v>459</v>
      </c>
      <c r="O152" s="7" t="s">
        <v>116</v>
      </c>
    </row>
    <row r="153" spans="1:15" ht="135" x14ac:dyDescent="0.2">
      <c r="A153" s="2" t="s">
        <v>58</v>
      </c>
      <c r="B153" s="3" t="s">
        <v>58</v>
      </c>
      <c r="C153" s="3" t="s">
        <v>460</v>
      </c>
      <c r="D153" s="3" t="s">
        <v>458</v>
      </c>
      <c r="E153" s="3"/>
      <c r="F153" s="4">
        <v>1</v>
      </c>
      <c r="G153" s="5">
        <v>46.54</v>
      </c>
      <c r="H153" s="9">
        <f t="shared" si="24"/>
        <v>8.3772000000000002</v>
      </c>
      <c r="I153" s="10">
        <f t="shared" si="25"/>
        <v>14.4274</v>
      </c>
      <c r="J153" s="10">
        <f t="shared" si="26"/>
        <v>69.3446</v>
      </c>
      <c r="K153" s="10">
        <f t="shared" si="23"/>
        <v>76.279060000000001</v>
      </c>
      <c r="L153" s="6"/>
      <c r="M153" s="3" t="s">
        <v>59</v>
      </c>
      <c r="N153" s="6" t="s">
        <v>459</v>
      </c>
      <c r="O153" s="7" t="s">
        <v>115</v>
      </c>
    </row>
    <row r="154" spans="1:15" ht="135" x14ac:dyDescent="0.2">
      <c r="A154" s="2" t="s">
        <v>58</v>
      </c>
      <c r="B154" s="3" t="s">
        <v>58</v>
      </c>
      <c r="C154" s="3" t="s">
        <v>461</v>
      </c>
      <c r="D154" s="3" t="s">
        <v>458</v>
      </c>
      <c r="E154" s="3"/>
      <c r="F154" s="4">
        <v>1</v>
      </c>
      <c r="G154" s="5">
        <v>46.54</v>
      </c>
      <c r="H154" s="9">
        <f t="shared" si="24"/>
        <v>8.3772000000000002</v>
      </c>
      <c r="I154" s="10">
        <f t="shared" si="25"/>
        <v>14.4274</v>
      </c>
      <c r="J154" s="10">
        <f t="shared" si="26"/>
        <v>69.3446</v>
      </c>
      <c r="K154" s="10">
        <f t="shared" si="23"/>
        <v>76.279060000000001</v>
      </c>
      <c r="L154" s="6"/>
      <c r="M154" s="3" t="s">
        <v>59</v>
      </c>
      <c r="N154" s="6" t="s">
        <v>459</v>
      </c>
      <c r="O154" s="7" t="s">
        <v>114</v>
      </c>
    </row>
    <row r="155" spans="1:15" ht="135" x14ac:dyDescent="0.2">
      <c r="A155" s="2" t="s">
        <v>58</v>
      </c>
      <c r="B155" s="3" t="s">
        <v>58</v>
      </c>
      <c r="C155" s="3" t="s">
        <v>461</v>
      </c>
      <c r="D155" s="3" t="s">
        <v>458</v>
      </c>
      <c r="E155" s="3"/>
      <c r="F155" s="4">
        <v>1</v>
      </c>
      <c r="G155" s="5">
        <v>46.54</v>
      </c>
      <c r="H155" s="9">
        <f t="shared" si="24"/>
        <v>8.3772000000000002</v>
      </c>
      <c r="I155" s="10">
        <f t="shared" si="25"/>
        <v>14.4274</v>
      </c>
      <c r="J155" s="10">
        <f t="shared" si="26"/>
        <v>69.3446</v>
      </c>
      <c r="K155" s="10">
        <f t="shared" si="23"/>
        <v>76.279060000000001</v>
      </c>
      <c r="L155" s="6"/>
      <c r="M155" s="3" t="s">
        <v>59</v>
      </c>
      <c r="N155" s="6" t="s">
        <v>459</v>
      </c>
      <c r="O155" s="7" t="s">
        <v>113</v>
      </c>
    </row>
    <row r="156" spans="1:15" ht="135" x14ac:dyDescent="0.2">
      <c r="A156" s="2" t="s">
        <v>58</v>
      </c>
      <c r="B156" s="3" t="s">
        <v>58</v>
      </c>
      <c r="C156" s="3" t="s">
        <v>370</v>
      </c>
      <c r="D156" s="3" t="s">
        <v>458</v>
      </c>
      <c r="E156" s="3" t="s">
        <v>169</v>
      </c>
      <c r="F156" s="4">
        <v>1</v>
      </c>
      <c r="G156" s="5">
        <v>48.9</v>
      </c>
      <c r="H156" s="9">
        <f t="shared" si="24"/>
        <v>8.8019999999999996</v>
      </c>
      <c r="I156" s="10">
        <f t="shared" si="25"/>
        <v>15.158999999999999</v>
      </c>
      <c r="J156" s="10">
        <f t="shared" si="26"/>
        <v>72.86099999999999</v>
      </c>
      <c r="K156" s="10">
        <f t="shared" si="23"/>
        <v>80.147099999999995</v>
      </c>
      <c r="L156" s="6"/>
      <c r="M156" s="3" t="s">
        <v>59</v>
      </c>
      <c r="N156" s="6" t="s">
        <v>459</v>
      </c>
      <c r="O156" s="7" t="s">
        <v>371</v>
      </c>
    </row>
    <row r="157" spans="1:15" ht="135" x14ac:dyDescent="0.2">
      <c r="A157" s="2" t="s">
        <v>58</v>
      </c>
      <c r="B157" s="3" t="s">
        <v>58</v>
      </c>
      <c r="C157" s="3" t="s">
        <v>364</v>
      </c>
      <c r="D157" s="3" t="s">
        <v>458</v>
      </c>
      <c r="E157" s="3" t="s">
        <v>169</v>
      </c>
      <c r="F157" s="4">
        <v>1</v>
      </c>
      <c r="G157" s="5">
        <v>48.9</v>
      </c>
      <c r="H157" s="9">
        <f t="shared" si="24"/>
        <v>8.8019999999999996</v>
      </c>
      <c r="I157" s="10">
        <f t="shared" si="25"/>
        <v>15.158999999999999</v>
      </c>
      <c r="J157" s="10">
        <f t="shared" si="26"/>
        <v>72.86099999999999</v>
      </c>
      <c r="K157" s="10">
        <f t="shared" si="23"/>
        <v>80.147099999999995</v>
      </c>
      <c r="L157" s="6"/>
      <c r="M157" s="3" t="s">
        <v>59</v>
      </c>
      <c r="N157" s="6" t="s">
        <v>459</v>
      </c>
      <c r="O157" s="7" t="s">
        <v>365</v>
      </c>
    </row>
    <row r="158" spans="1:15" ht="135" x14ac:dyDescent="0.2">
      <c r="A158" s="2" t="s">
        <v>58</v>
      </c>
      <c r="B158" s="3" t="s">
        <v>58</v>
      </c>
      <c r="C158" s="3" t="s">
        <v>366</v>
      </c>
      <c r="D158" s="3" t="s">
        <v>458</v>
      </c>
      <c r="E158" s="3" t="s">
        <v>169</v>
      </c>
      <c r="F158" s="4">
        <v>1</v>
      </c>
      <c r="G158" s="5">
        <v>48.95</v>
      </c>
      <c r="H158" s="9">
        <f t="shared" si="24"/>
        <v>8.8109999999999999</v>
      </c>
      <c r="I158" s="10">
        <f t="shared" si="25"/>
        <v>15.1745</v>
      </c>
      <c r="J158" s="10">
        <f t="shared" si="26"/>
        <v>72.935500000000005</v>
      </c>
      <c r="K158" s="10">
        <f t="shared" si="23"/>
        <v>80.229050000000015</v>
      </c>
      <c r="L158" s="6"/>
      <c r="M158" s="3" t="s">
        <v>59</v>
      </c>
      <c r="N158" s="6" t="s">
        <v>459</v>
      </c>
      <c r="O158" s="7" t="s">
        <v>367</v>
      </c>
    </row>
    <row r="159" spans="1:15" ht="135" x14ac:dyDescent="0.2">
      <c r="A159" s="2" t="s">
        <v>58</v>
      </c>
      <c r="B159" s="3" t="s">
        <v>58</v>
      </c>
      <c r="C159" s="3" t="s">
        <v>362</v>
      </c>
      <c r="D159" s="3" t="s">
        <v>458</v>
      </c>
      <c r="E159" s="3" t="s">
        <v>169</v>
      </c>
      <c r="F159" s="4">
        <v>1</v>
      </c>
      <c r="G159" s="5">
        <v>48.95</v>
      </c>
      <c r="H159" s="9">
        <f t="shared" si="24"/>
        <v>8.8109999999999999</v>
      </c>
      <c r="I159" s="10">
        <f t="shared" si="25"/>
        <v>15.1745</v>
      </c>
      <c r="J159" s="10">
        <f t="shared" si="26"/>
        <v>72.935500000000005</v>
      </c>
      <c r="K159" s="10">
        <f t="shared" si="23"/>
        <v>80.229050000000015</v>
      </c>
      <c r="L159" s="6"/>
      <c r="M159" s="3" t="s">
        <v>59</v>
      </c>
      <c r="N159" s="6" t="s">
        <v>459</v>
      </c>
      <c r="O159" s="7" t="s">
        <v>363</v>
      </c>
    </row>
    <row r="160" spans="1:15" ht="135" x14ac:dyDescent="0.2">
      <c r="A160" s="2" t="s">
        <v>58</v>
      </c>
      <c r="B160" s="3" t="s">
        <v>58</v>
      </c>
      <c r="C160" s="3" t="s">
        <v>460</v>
      </c>
      <c r="D160" s="3" t="s">
        <v>458</v>
      </c>
      <c r="E160" s="3"/>
      <c r="F160" s="4">
        <v>1</v>
      </c>
      <c r="G160" s="5">
        <v>52.22</v>
      </c>
      <c r="H160" s="11">
        <f t="shared" ref="H160:H168" si="27">G160*0.15</f>
        <v>7.8329999999999993</v>
      </c>
      <c r="I160" s="10">
        <f t="shared" ref="I160:I168" si="28">G160*0.25</f>
        <v>13.055</v>
      </c>
      <c r="J160" s="10">
        <f t="shared" ref="J160:J168" si="29">G160+(G160*0.15)+(G160*0.25)</f>
        <v>73.108000000000004</v>
      </c>
      <c r="K160" s="10">
        <f t="shared" si="23"/>
        <v>80.418800000000005</v>
      </c>
      <c r="L160" s="6"/>
      <c r="M160" s="3" t="s">
        <v>129</v>
      </c>
      <c r="N160" s="6" t="s">
        <v>459</v>
      </c>
      <c r="O160" s="7" t="s">
        <v>115</v>
      </c>
    </row>
    <row r="161" spans="1:15" ht="135" x14ac:dyDescent="0.2">
      <c r="A161" s="2" t="s">
        <v>58</v>
      </c>
      <c r="B161" s="3" t="s">
        <v>58</v>
      </c>
      <c r="C161" s="3" t="s">
        <v>461</v>
      </c>
      <c r="D161" s="3" t="s">
        <v>458</v>
      </c>
      <c r="E161" s="3"/>
      <c r="F161" s="4">
        <v>1</v>
      </c>
      <c r="G161" s="5">
        <v>52.22</v>
      </c>
      <c r="H161" s="11">
        <f t="shared" si="27"/>
        <v>7.8329999999999993</v>
      </c>
      <c r="I161" s="10">
        <f t="shared" si="28"/>
        <v>13.055</v>
      </c>
      <c r="J161" s="10">
        <f t="shared" si="29"/>
        <v>73.108000000000004</v>
      </c>
      <c r="K161" s="10">
        <f t="shared" si="23"/>
        <v>80.418800000000005</v>
      </c>
      <c r="L161" s="6"/>
      <c r="M161" s="3" t="s">
        <v>129</v>
      </c>
      <c r="N161" s="6" t="s">
        <v>459</v>
      </c>
      <c r="O161" s="7" t="s">
        <v>113</v>
      </c>
    </row>
    <row r="162" spans="1:15" ht="135" x14ac:dyDescent="0.2">
      <c r="A162" s="2" t="s">
        <v>58</v>
      </c>
      <c r="B162" s="3" t="s">
        <v>58</v>
      </c>
      <c r="C162" s="3" t="s">
        <v>460</v>
      </c>
      <c r="D162" s="3" t="s">
        <v>458</v>
      </c>
      <c r="E162" s="3"/>
      <c r="F162" s="4">
        <v>1</v>
      </c>
      <c r="G162" s="5">
        <v>52.22</v>
      </c>
      <c r="H162" s="11">
        <f t="shared" si="27"/>
        <v>7.8329999999999993</v>
      </c>
      <c r="I162" s="10">
        <f t="shared" si="28"/>
        <v>13.055</v>
      </c>
      <c r="J162" s="10">
        <f t="shared" si="29"/>
        <v>73.108000000000004</v>
      </c>
      <c r="K162" s="10">
        <f t="shared" si="23"/>
        <v>80.418800000000005</v>
      </c>
      <c r="L162" s="6"/>
      <c r="M162" s="3" t="s">
        <v>129</v>
      </c>
      <c r="N162" s="6" t="s">
        <v>459</v>
      </c>
      <c r="O162" s="7" t="s">
        <v>116</v>
      </c>
    </row>
    <row r="163" spans="1:15" ht="135" x14ac:dyDescent="0.2">
      <c r="A163" s="2" t="s">
        <v>58</v>
      </c>
      <c r="B163" s="3" t="s">
        <v>58</v>
      </c>
      <c r="C163" s="3" t="s">
        <v>254</v>
      </c>
      <c r="D163" s="3" t="s">
        <v>458</v>
      </c>
      <c r="E163" s="3" t="s">
        <v>169</v>
      </c>
      <c r="F163" s="4">
        <v>1</v>
      </c>
      <c r="G163" s="5">
        <v>67</v>
      </c>
      <c r="H163" s="11">
        <f t="shared" si="27"/>
        <v>10.049999999999999</v>
      </c>
      <c r="I163" s="10">
        <f t="shared" si="28"/>
        <v>16.75</v>
      </c>
      <c r="J163" s="10">
        <f t="shared" si="29"/>
        <v>93.8</v>
      </c>
      <c r="K163" s="10">
        <f t="shared" si="23"/>
        <v>103.18</v>
      </c>
      <c r="L163" s="6"/>
      <c r="M163" s="3" t="s">
        <v>59</v>
      </c>
      <c r="N163" s="6" t="s">
        <v>459</v>
      </c>
      <c r="O163" s="7" t="s">
        <v>255</v>
      </c>
    </row>
    <row r="164" spans="1:15" ht="135" x14ac:dyDescent="0.2">
      <c r="A164" s="2" t="s">
        <v>58</v>
      </c>
      <c r="B164" s="3" t="s">
        <v>58</v>
      </c>
      <c r="C164" s="3" t="s">
        <v>256</v>
      </c>
      <c r="D164" s="3" t="s">
        <v>458</v>
      </c>
      <c r="E164" s="3" t="s">
        <v>169</v>
      </c>
      <c r="F164" s="4">
        <v>1</v>
      </c>
      <c r="G164" s="5">
        <v>98</v>
      </c>
      <c r="H164" s="11">
        <f t="shared" si="27"/>
        <v>14.7</v>
      </c>
      <c r="I164" s="10">
        <f t="shared" si="28"/>
        <v>24.5</v>
      </c>
      <c r="J164" s="10">
        <f t="shared" si="29"/>
        <v>137.19999999999999</v>
      </c>
      <c r="K164" s="10">
        <f t="shared" si="23"/>
        <v>150.91999999999999</v>
      </c>
      <c r="L164" s="6"/>
      <c r="M164" s="3" t="s">
        <v>59</v>
      </c>
      <c r="N164" s="6" t="s">
        <v>459</v>
      </c>
      <c r="O164" s="7" t="s">
        <v>257</v>
      </c>
    </row>
    <row r="165" spans="1:15" ht="135" x14ac:dyDescent="0.2">
      <c r="A165" s="2" t="s">
        <v>58</v>
      </c>
      <c r="B165" s="3" t="s">
        <v>58</v>
      </c>
      <c r="C165" s="3" t="s">
        <v>248</v>
      </c>
      <c r="D165" s="3" t="s">
        <v>458</v>
      </c>
      <c r="E165" s="3" t="s">
        <v>169</v>
      </c>
      <c r="F165" s="4">
        <v>4</v>
      </c>
      <c r="G165" s="5">
        <v>268</v>
      </c>
      <c r="H165" s="11">
        <f t="shared" si="27"/>
        <v>40.199999999999996</v>
      </c>
      <c r="I165" s="10">
        <f t="shared" si="28"/>
        <v>67</v>
      </c>
      <c r="J165" s="10">
        <f t="shared" si="29"/>
        <v>375.2</v>
      </c>
      <c r="K165" s="10">
        <f t="shared" si="23"/>
        <v>412.72</v>
      </c>
      <c r="L165" s="6"/>
      <c r="M165" s="3" t="s">
        <v>59</v>
      </c>
      <c r="N165" s="6" t="s">
        <v>459</v>
      </c>
      <c r="O165" s="7" t="s">
        <v>249</v>
      </c>
    </row>
    <row r="166" spans="1:15" ht="135" x14ac:dyDescent="0.2">
      <c r="A166" s="2" t="s">
        <v>58</v>
      </c>
      <c r="B166" s="3" t="s">
        <v>58</v>
      </c>
      <c r="C166" s="3" t="s">
        <v>250</v>
      </c>
      <c r="D166" s="3" t="s">
        <v>458</v>
      </c>
      <c r="E166" s="3" t="s">
        <v>169</v>
      </c>
      <c r="F166" s="4">
        <v>3</v>
      </c>
      <c r="G166" s="5">
        <v>294</v>
      </c>
      <c r="H166" s="11">
        <f t="shared" si="27"/>
        <v>44.1</v>
      </c>
      <c r="I166" s="10">
        <f t="shared" si="28"/>
        <v>73.5</v>
      </c>
      <c r="J166" s="10">
        <f t="shared" si="29"/>
        <v>411.6</v>
      </c>
      <c r="K166" s="10">
        <f t="shared" si="23"/>
        <v>452.76000000000005</v>
      </c>
      <c r="L166" s="6"/>
      <c r="M166" s="3" t="s">
        <v>59</v>
      </c>
      <c r="N166" s="6" t="s">
        <v>459</v>
      </c>
      <c r="O166" s="7" t="s">
        <v>251</v>
      </c>
    </row>
    <row r="167" spans="1:15" ht="135" x14ac:dyDescent="0.2">
      <c r="A167" s="2" t="s">
        <v>58</v>
      </c>
      <c r="B167" s="3" t="s">
        <v>58</v>
      </c>
      <c r="C167" s="3" t="s">
        <v>252</v>
      </c>
      <c r="D167" s="3" t="s">
        <v>458</v>
      </c>
      <c r="E167" s="3" t="s">
        <v>169</v>
      </c>
      <c r="F167" s="4">
        <v>1</v>
      </c>
      <c r="G167" s="5">
        <v>318.99</v>
      </c>
      <c r="H167" s="11">
        <f t="shared" si="27"/>
        <v>47.848500000000001</v>
      </c>
      <c r="I167" s="10">
        <f t="shared" si="28"/>
        <v>79.747500000000002</v>
      </c>
      <c r="J167" s="10">
        <f t="shared" si="29"/>
        <v>446.58600000000001</v>
      </c>
      <c r="K167" s="10">
        <f t="shared" si="23"/>
        <v>491.24460000000005</v>
      </c>
      <c r="L167" s="6"/>
      <c r="M167" s="3" t="s">
        <v>59</v>
      </c>
      <c r="N167" s="6" t="s">
        <v>459</v>
      </c>
      <c r="O167" s="7" t="s">
        <v>253</v>
      </c>
    </row>
    <row r="168" spans="1:15" ht="135" x14ac:dyDescent="0.2">
      <c r="A168" s="2" t="s">
        <v>58</v>
      </c>
      <c r="B168" s="3" t="s">
        <v>58</v>
      </c>
      <c r="C168" s="3" t="s">
        <v>246</v>
      </c>
      <c r="D168" s="3" t="s">
        <v>458</v>
      </c>
      <c r="E168" s="3" t="s">
        <v>169</v>
      </c>
      <c r="F168" s="4">
        <v>1</v>
      </c>
      <c r="G168" s="5">
        <v>318.99</v>
      </c>
      <c r="H168" s="11">
        <f t="shared" si="27"/>
        <v>47.848500000000001</v>
      </c>
      <c r="I168" s="10">
        <f t="shared" si="28"/>
        <v>79.747500000000002</v>
      </c>
      <c r="J168" s="10">
        <f t="shared" si="29"/>
        <v>446.58600000000001</v>
      </c>
      <c r="K168" s="10">
        <f t="shared" si="23"/>
        <v>491.24460000000005</v>
      </c>
      <c r="L168" s="6"/>
      <c r="M168" s="3" t="s">
        <v>59</v>
      </c>
      <c r="N168" s="6" t="s">
        <v>459</v>
      </c>
      <c r="O168" s="7" t="s">
        <v>247</v>
      </c>
    </row>
    <row r="169" spans="1:15" ht="90" x14ac:dyDescent="0.2">
      <c r="A169" s="2" t="s">
        <v>66</v>
      </c>
      <c r="B169" s="3" t="s">
        <v>67</v>
      </c>
      <c r="C169" s="3" t="s">
        <v>545</v>
      </c>
      <c r="D169" s="3" t="s">
        <v>518</v>
      </c>
      <c r="E169" s="3" t="s">
        <v>171</v>
      </c>
      <c r="F169" s="4">
        <v>1</v>
      </c>
      <c r="G169" s="5">
        <v>9.16</v>
      </c>
      <c r="H169" s="9">
        <f t="shared" ref="H169:H192" si="30">G169*0.18</f>
        <v>1.6488</v>
      </c>
      <c r="I169" s="10">
        <f t="shared" ref="I169:I192" si="31">G169*0.31</f>
        <v>2.8395999999999999</v>
      </c>
      <c r="J169" s="10">
        <f t="shared" ref="J169:J192" si="32">G169+(G169*0.18)+(G169*0.31)</f>
        <v>13.648399999999999</v>
      </c>
      <c r="K169" s="10">
        <f t="shared" si="23"/>
        <v>15.01324</v>
      </c>
      <c r="L169" s="6"/>
      <c r="M169" s="3" t="s">
        <v>68</v>
      </c>
      <c r="N169" s="6" t="s">
        <v>519</v>
      </c>
      <c r="O169" s="7" t="s">
        <v>546</v>
      </c>
    </row>
    <row r="170" spans="1:15" ht="90" x14ac:dyDescent="0.2">
      <c r="A170" s="2" t="s">
        <v>66</v>
      </c>
      <c r="B170" s="3" t="s">
        <v>67</v>
      </c>
      <c r="C170" s="3" t="s">
        <v>547</v>
      </c>
      <c r="D170" s="3" t="s">
        <v>518</v>
      </c>
      <c r="E170" s="3" t="s">
        <v>171</v>
      </c>
      <c r="F170" s="4">
        <v>1</v>
      </c>
      <c r="G170" s="5">
        <v>9.16</v>
      </c>
      <c r="H170" s="9">
        <f t="shared" si="30"/>
        <v>1.6488</v>
      </c>
      <c r="I170" s="10">
        <f t="shared" si="31"/>
        <v>2.8395999999999999</v>
      </c>
      <c r="J170" s="10">
        <f t="shared" si="32"/>
        <v>13.648399999999999</v>
      </c>
      <c r="K170" s="10">
        <f t="shared" si="23"/>
        <v>15.01324</v>
      </c>
      <c r="L170" s="6"/>
      <c r="M170" s="3" t="s">
        <v>68</v>
      </c>
      <c r="N170" s="6" t="s">
        <v>519</v>
      </c>
      <c r="O170" s="7" t="s">
        <v>548</v>
      </c>
    </row>
    <row r="171" spans="1:15" ht="90" x14ac:dyDescent="0.2">
      <c r="A171" s="2" t="s">
        <v>66</v>
      </c>
      <c r="B171" s="3" t="s">
        <v>67</v>
      </c>
      <c r="C171" s="3" t="s">
        <v>549</v>
      </c>
      <c r="D171" s="3" t="s">
        <v>518</v>
      </c>
      <c r="E171" s="3" t="s">
        <v>171</v>
      </c>
      <c r="F171" s="4">
        <v>1</v>
      </c>
      <c r="G171" s="5">
        <v>9.16</v>
      </c>
      <c r="H171" s="9">
        <f t="shared" si="30"/>
        <v>1.6488</v>
      </c>
      <c r="I171" s="10">
        <f t="shared" si="31"/>
        <v>2.8395999999999999</v>
      </c>
      <c r="J171" s="10">
        <f t="shared" si="32"/>
        <v>13.648399999999999</v>
      </c>
      <c r="K171" s="10">
        <f t="shared" si="23"/>
        <v>15.01324</v>
      </c>
      <c r="L171" s="6"/>
      <c r="M171" s="3" t="s">
        <v>68</v>
      </c>
      <c r="N171" s="6" t="s">
        <v>519</v>
      </c>
      <c r="O171" s="7" t="s">
        <v>550</v>
      </c>
    </row>
    <row r="172" spans="1:15" ht="90" x14ac:dyDescent="0.2">
      <c r="A172" s="2" t="s">
        <v>66</v>
      </c>
      <c r="B172" s="3" t="s">
        <v>67</v>
      </c>
      <c r="C172" s="3" t="s">
        <v>553</v>
      </c>
      <c r="D172" s="3" t="s">
        <v>518</v>
      </c>
      <c r="E172" s="3" t="s">
        <v>171</v>
      </c>
      <c r="F172" s="4">
        <v>1</v>
      </c>
      <c r="G172" s="5">
        <v>9.16</v>
      </c>
      <c r="H172" s="9">
        <f t="shared" si="30"/>
        <v>1.6488</v>
      </c>
      <c r="I172" s="10">
        <f t="shared" si="31"/>
        <v>2.8395999999999999</v>
      </c>
      <c r="J172" s="10">
        <f t="shared" si="32"/>
        <v>13.648399999999999</v>
      </c>
      <c r="K172" s="10">
        <f t="shared" si="23"/>
        <v>15.01324</v>
      </c>
      <c r="L172" s="6"/>
      <c r="M172" s="3" t="s">
        <v>68</v>
      </c>
      <c r="N172" s="6" t="s">
        <v>519</v>
      </c>
      <c r="O172" s="7" t="s">
        <v>554</v>
      </c>
    </row>
    <row r="173" spans="1:15" ht="90" x14ac:dyDescent="0.2">
      <c r="A173" s="2" t="s">
        <v>66</v>
      </c>
      <c r="B173" s="3" t="s">
        <v>67</v>
      </c>
      <c r="C173" s="3" t="s">
        <v>517</v>
      </c>
      <c r="D173" s="3" t="s">
        <v>518</v>
      </c>
      <c r="E173" s="3" t="s">
        <v>171</v>
      </c>
      <c r="F173" s="4">
        <v>1</v>
      </c>
      <c r="G173" s="5">
        <v>9.7200000000000006</v>
      </c>
      <c r="H173" s="9">
        <f t="shared" si="30"/>
        <v>1.7496</v>
      </c>
      <c r="I173" s="10">
        <f t="shared" si="31"/>
        <v>3.0132000000000003</v>
      </c>
      <c r="J173" s="10">
        <f t="shared" si="32"/>
        <v>14.482800000000001</v>
      </c>
      <c r="K173" s="10">
        <f t="shared" si="23"/>
        <v>15.931080000000003</v>
      </c>
      <c r="L173" s="6"/>
      <c r="M173" s="3" t="s">
        <v>68</v>
      </c>
      <c r="N173" s="6" t="s">
        <v>519</v>
      </c>
      <c r="O173" s="7" t="s">
        <v>520</v>
      </c>
    </row>
    <row r="174" spans="1:15" ht="90" x14ac:dyDescent="0.2">
      <c r="A174" s="2" t="s">
        <v>66</v>
      </c>
      <c r="B174" s="3" t="s">
        <v>67</v>
      </c>
      <c r="C174" s="3" t="s">
        <v>531</v>
      </c>
      <c r="D174" s="3" t="s">
        <v>518</v>
      </c>
      <c r="E174" s="3" t="s">
        <v>171</v>
      </c>
      <c r="F174" s="4">
        <v>1</v>
      </c>
      <c r="G174" s="5">
        <v>9.7200000000000006</v>
      </c>
      <c r="H174" s="9">
        <f t="shared" si="30"/>
        <v>1.7496</v>
      </c>
      <c r="I174" s="10">
        <f t="shared" si="31"/>
        <v>3.0132000000000003</v>
      </c>
      <c r="J174" s="10">
        <f t="shared" si="32"/>
        <v>14.482800000000001</v>
      </c>
      <c r="K174" s="10">
        <f t="shared" si="23"/>
        <v>15.931080000000003</v>
      </c>
      <c r="L174" s="6"/>
      <c r="M174" s="3" t="s">
        <v>68</v>
      </c>
      <c r="N174" s="6" t="s">
        <v>519</v>
      </c>
      <c r="O174" s="7" t="s">
        <v>532</v>
      </c>
    </row>
    <row r="175" spans="1:15" ht="90" x14ac:dyDescent="0.2">
      <c r="A175" s="2" t="s">
        <v>66</v>
      </c>
      <c r="B175" s="3" t="s">
        <v>67</v>
      </c>
      <c r="C175" s="3" t="s">
        <v>537</v>
      </c>
      <c r="D175" s="3" t="s">
        <v>518</v>
      </c>
      <c r="E175" s="3" t="s">
        <v>171</v>
      </c>
      <c r="F175" s="4">
        <v>1</v>
      </c>
      <c r="G175" s="5">
        <v>9.7200000000000006</v>
      </c>
      <c r="H175" s="9">
        <f t="shared" si="30"/>
        <v>1.7496</v>
      </c>
      <c r="I175" s="10">
        <f t="shared" si="31"/>
        <v>3.0132000000000003</v>
      </c>
      <c r="J175" s="10">
        <f t="shared" si="32"/>
        <v>14.482800000000001</v>
      </c>
      <c r="K175" s="10">
        <f t="shared" si="23"/>
        <v>15.931080000000003</v>
      </c>
      <c r="L175" s="6"/>
      <c r="M175" s="3" t="s">
        <v>68</v>
      </c>
      <c r="N175" s="6" t="s">
        <v>519</v>
      </c>
      <c r="O175" s="7" t="s">
        <v>538</v>
      </c>
    </row>
    <row r="176" spans="1:15" ht="90" x14ac:dyDescent="0.2">
      <c r="A176" s="2" t="s">
        <v>66</v>
      </c>
      <c r="B176" s="3" t="s">
        <v>67</v>
      </c>
      <c r="C176" s="3" t="s">
        <v>561</v>
      </c>
      <c r="D176" s="3" t="s">
        <v>518</v>
      </c>
      <c r="E176" s="3" t="s">
        <v>171</v>
      </c>
      <c r="F176" s="4">
        <v>1</v>
      </c>
      <c r="G176" s="5">
        <v>9.7200000000000006</v>
      </c>
      <c r="H176" s="9">
        <f t="shared" si="30"/>
        <v>1.7496</v>
      </c>
      <c r="I176" s="10">
        <f t="shared" si="31"/>
        <v>3.0132000000000003</v>
      </c>
      <c r="J176" s="10">
        <f t="shared" si="32"/>
        <v>14.482800000000001</v>
      </c>
      <c r="K176" s="10">
        <f t="shared" si="23"/>
        <v>15.931080000000003</v>
      </c>
      <c r="L176" s="6"/>
      <c r="M176" s="3" t="s">
        <v>68</v>
      </c>
      <c r="N176" s="6" t="s">
        <v>519</v>
      </c>
      <c r="O176" s="7" t="s">
        <v>562</v>
      </c>
    </row>
    <row r="177" spans="1:15" ht="90" x14ac:dyDescent="0.2">
      <c r="A177" s="2" t="s">
        <v>66</v>
      </c>
      <c r="B177" s="3" t="s">
        <v>67</v>
      </c>
      <c r="C177" s="3" t="s">
        <v>527</v>
      </c>
      <c r="D177" s="3" t="s">
        <v>518</v>
      </c>
      <c r="E177" s="3" t="s">
        <v>171</v>
      </c>
      <c r="F177" s="4">
        <v>1</v>
      </c>
      <c r="G177" s="5">
        <v>24.11</v>
      </c>
      <c r="H177" s="9">
        <f t="shared" si="30"/>
        <v>4.3397999999999994</v>
      </c>
      <c r="I177" s="10">
        <f t="shared" si="31"/>
        <v>7.4741</v>
      </c>
      <c r="J177" s="10">
        <f t="shared" si="32"/>
        <v>35.923900000000003</v>
      </c>
      <c r="K177" s="10">
        <f t="shared" si="23"/>
        <v>39.516290000000005</v>
      </c>
      <c r="L177" s="6"/>
      <c r="M177" s="3" t="s">
        <v>68</v>
      </c>
      <c r="N177" s="6" t="s">
        <v>519</v>
      </c>
      <c r="O177" s="7" t="s">
        <v>528</v>
      </c>
    </row>
    <row r="178" spans="1:15" ht="90" x14ac:dyDescent="0.2">
      <c r="A178" s="2" t="s">
        <v>66</v>
      </c>
      <c r="B178" s="3" t="s">
        <v>67</v>
      </c>
      <c r="C178" s="3" t="s">
        <v>529</v>
      </c>
      <c r="D178" s="3" t="s">
        <v>518</v>
      </c>
      <c r="E178" s="3" t="s">
        <v>171</v>
      </c>
      <c r="F178" s="4">
        <v>1</v>
      </c>
      <c r="G178" s="5">
        <v>24.11</v>
      </c>
      <c r="H178" s="9">
        <f t="shared" si="30"/>
        <v>4.3397999999999994</v>
      </c>
      <c r="I178" s="10">
        <f t="shared" si="31"/>
        <v>7.4741</v>
      </c>
      <c r="J178" s="10">
        <f t="shared" si="32"/>
        <v>35.923900000000003</v>
      </c>
      <c r="K178" s="10">
        <f t="shared" si="23"/>
        <v>39.516290000000005</v>
      </c>
      <c r="L178" s="6"/>
      <c r="M178" s="3" t="s">
        <v>68</v>
      </c>
      <c r="N178" s="6" t="s">
        <v>519</v>
      </c>
      <c r="O178" s="7" t="s">
        <v>530</v>
      </c>
    </row>
    <row r="179" spans="1:15" ht="90" x14ac:dyDescent="0.2">
      <c r="A179" s="2" t="s">
        <v>66</v>
      </c>
      <c r="B179" s="3" t="s">
        <v>67</v>
      </c>
      <c r="C179" s="3" t="s">
        <v>563</v>
      </c>
      <c r="D179" s="3" t="s">
        <v>518</v>
      </c>
      <c r="E179" s="3" t="s">
        <v>171</v>
      </c>
      <c r="F179" s="4">
        <v>1</v>
      </c>
      <c r="G179" s="5">
        <v>24.11</v>
      </c>
      <c r="H179" s="9">
        <f t="shared" si="30"/>
        <v>4.3397999999999994</v>
      </c>
      <c r="I179" s="10">
        <f t="shared" si="31"/>
        <v>7.4741</v>
      </c>
      <c r="J179" s="10">
        <f t="shared" si="32"/>
        <v>35.923900000000003</v>
      </c>
      <c r="K179" s="10">
        <f t="shared" si="23"/>
        <v>39.516290000000005</v>
      </c>
      <c r="L179" s="6"/>
      <c r="M179" s="3" t="s">
        <v>68</v>
      </c>
      <c r="N179" s="6" t="s">
        <v>519</v>
      </c>
      <c r="O179" s="7" t="s">
        <v>564</v>
      </c>
    </row>
    <row r="180" spans="1:15" ht="90" x14ac:dyDescent="0.2">
      <c r="A180" s="2" t="s">
        <v>66</v>
      </c>
      <c r="B180" s="3" t="s">
        <v>67</v>
      </c>
      <c r="C180" s="3" t="s">
        <v>565</v>
      </c>
      <c r="D180" s="3" t="s">
        <v>518</v>
      </c>
      <c r="E180" s="3" t="s">
        <v>171</v>
      </c>
      <c r="F180" s="4">
        <v>1</v>
      </c>
      <c r="G180" s="5">
        <v>24.11</v>
      </c>
      <c r="H180" s="9">
        <f t="shared" si="30"/>
        <v>4.3397999999999994</v>
      </c>
      <c r="I180" s="10">
        <f t="shared" si="31"/>
        <v>7.4741</v>
      </c>
      <c r="J180" s="10">
        <f t="shared" si="32"/>
        <v>35.923900000000003</v>
      </c>
      <c r="K180" s="10">
        <f t="shared" si="23"/>
        <v>39.516290000000005</v>
      </c>
      <c r="L180" s="6"/>
      <c r="M180" s="3" t="s">
        <v>68</v>
      </c>
      <c r="N180" s="6" t="s">
        <v>519</v>
      </c>
      <c r="O180" s="7" t="s">
        <v>566</v>
      </c>
    </row>
    <row r="181" spans="1:15" ht="90" x14ac:dyDescent="0.2">
      <c r="A181" s="2" t="s">
        <v>66</v>
      </c>
      <c r="B181" s="3" t="s">
        <v>67</v>
      </c>
      <c r="C181" s="3" t="s">
        <v>551</v>
      </c>
      <c r="D181" s="3" t="s">
        <v>518</v>
      </c>
      <c r="E181" s="3" t="s">
        <v>171</v>
      </c>
      <c r="F181" s="4">
        <v>1</v>
      </c>
      <c r="G181" s="5">
        <v>25.06</v>
      </c>
      <c r="H181" s="9">
        <f t="shared" si="30"/>
        <v>4.5107999999999997</v>
      </c>
      <c r="I181" s="10">
        <f t="shared" si="31"/>
        <v>7.7685999999999993</v>
      </c>
      <c r="J181" s="10">
        <f t="shared" si="32"/>
        <v>37.339399999999998</v>
      </c>
      <c r="K181" s="10">
        <f t="shared" si="23"/>
        <v>41.073340000000002</v>
      </c>
      <c r="L181" s="6"/>
      <c r="M181" s="3" t="s">
        <v>68</v>
      </c>
      <c r="N181" s="6" t="s">
        <v>519</v>
      </c>
      <c r="O181" s="7" t="s">
        <v>552</v>
      </c>
    </row>
    <row r="182" spans="1:15" ht="90" x14ac:dyDescent="0.2">
      <c r="A182" s="2" t="s">
        <v>66</v>
      </c>
      <c r="B182" s="3" t="s">
        <v>67</v>
      </c>
      <c r="C182" s="3" t="s">
        <v>555</v>
      </c>
      <c r="D182" s="3" t="s">
        <v>518</v>
      </c>
      <c r="E182" s="3" t="s">
        <v>171</v>
      </c>
      <c r="F182" s="4">
        <v>1</v>
      </c>
      <c r="G182" s="5">
        <v>25.06</v>
      </c>
      <c r="H182" s="9">
        <f t="shared" si="30"/>
        <v>4.5107999999999997</v>
      </c>
      <c r="I182" s="10">
        <f t="shared" si="31"/>
        <v>7.7685999999999993</v>
      </c>
      <c r="J182" s="10">
        <f t="shared" si="32"/>
        <v>37.339399999999998</v>
      </c>
      <c r="K182" s="10">
        <f t="shared" si="23"/>
        <v>41.073340000000002</v>
      </c>
      <c r="L182" s="6"/>
      <c r="M182" s="3" t="s">
        <v>68</v>
      </c>
      <c r="N182" s="6" t="s">
        <v>519</v>
      </c>
      <c r="O182" s="7" t="s">
        <v>556</v>
      </c>
    </row>
    <row r="183" spans="1:15" ht="90" x14ac:dyDescent="0.2">
      <c r="A183" s="2" t="s">
        <v>66</v>
      </c>
      <c r="B183" s="3" t="s">
        <v>67</v>
      </c>
      <c r="C183" s="3" t="s">
        <v>557</v>
      </c>
      <c r="D183" s="3" t="s">
        <v>518</v>
      </c>
      <c r="E183" s="3" t="s">
        <v>171</v>
      </c>
      <c r="F183" s="4">
        <v>1</v>
      </c>
      <c r="G183" s="5">
        <v>25.06</v>
      </c>
      <c r="H183" s="9">
        <f t="shared" si="30"/>
        <v>4.5107999999999997</v>
      </c>
      <c r="I183" s="10">
        <f t="shared" si="31"/>
        <v>7.7685999999999993</v>
      </c>
      <c r="J183" s="10">
        <f t="shared" si="32"/>
        <v>37.339399999999998</v>
      </c>
      <c r="K183" s="10">
        <f t="shared" si="23"/>
        <v>41.073340000000002</v>
      </c>
      <c r="L183" s="6"/>
      <c r="M183" s="3" t="s">
        <v>68</v>
      </c>
      <c r="N183" s="6" t="s">
        <v>519</v>
      </c>
      <c r="O183" s="7" t="s">
        <v>558</v>
      </c>
    </row>
    <row r="184" spans="1:15" ht="90" x14ac:dyDescent="0.2">
      <c r="A184" s="2" t="s">
        <v>66</v>
      </c>
      <c r="B184" s="3" t="s">
        <v>67</v>
      </c>
      <c r="C184" s="3" t="s">
        <v>559</v>
      </c>
      <c r="D184" s="3" t="s">
        <v>518</v>
      </c>
      <c r="E184" s="3" t="s">
        <v>171</v>
      </c>
      <c r="F184" s="4">
        <v>1</v>
      </c>
      <c r="G184" s="5">
        <v>25.06</v>
      </c>
      <c r="H184" s="9">
        <f t="shared" si="30"/>
        <v>4.5107999999999997</v>
      </c>
      <c r="I184" s="10">
        <f t="shared" si="31"/>
        <v>7.7685999999999993</v>
      </c>
      <c r="J184" s="10">
        <f t="shared" si="32"/>
        <v>37.339399999999998</v>
      </c>
      <c r="K184" s="10">
        <f t="shared" si="23"/>
        <v>41.073340000000002</v>
      </c>
      <c r="L184" s="6"/>
      <c r="M184" s="3" t="s">
        <v>68</v>
      </c>
      <c r="N184" s="6" t="s">
        <v>519</v>
      </c>
      <c r="O184" s="7" t="s">
        <v>560</v>
      </c>
    </row>
    <row r="185" spans="1:15" ht="90" x14ac:dyDescent="0.2">
      <c r="A185" s="2" t="s">
        <v>66</v>
      </c>
      <c r="B185" s="3" t="s">
        <v>67</v>
      </c>
      <c r="C185" s="3" t="s">
        <v>533</v>
      </c>
      <c r="D185" s="3" t="s">
        <v>518</v>
      </c>
      <c r="E185" s="3" t="s">
        <v>171</v>
      </c>
      <c r="F185" s="4">
        <v>1</v>
      </c>
      <c r="G185" s="5">
        <v>35.64</v>
      </c>
      <c r="H185" s="9">
        <f t="shared" si="30"/>
        <v>6.4151999999999996</v>
      </c>
      <c r="I185" s="10">
        <f t="shared" si="31"/>
        <v>11.048400000000001</v>
      </c>
      <c r="J185" s="10">
        <f t="shared" si="32"/>
        <v>53.1036</v>
      </c>
      <c r="K185" s="10">
        <f t="shared" si="23"/>
        <v>58.413960000000003</v>
      </c>
      <c r="L185" s="6"/>
      <c r="M185" s="3" t="s">
        <v>68</v>
      </c>
      <c r="N185" s="6" t="s">
        <v>519</v>
      </c>
      <c r="O185" s="7" t="s">
        <v>534</v>
      </c>
    </row>
    <row r="186" spans="1:15" ht="90" x14ac:dyDescent="0.2">
      <c r="A186" s="2" t="s">
        <v>66</v>
      </c>
      <c r="B186" s="3" t="s">
        <v>67</v>
      </c>
      <c r="C186" s="3" t="s">
        <v>539</v>
      </c>
      <c r="D186" s="3" t="s">
        <v>518</v>
      </c>
      <c r="E186" s="3" t="s">
        <v>171</v>
      </c>
      <c r="F186" s="4">
        <v>1</v>
      </c>
      <c r="G186" s="5">
        <v>35.64</v>
      </c>
      <c r="H186" s="9">
        <f t="shared" si="30"/>
        <v>6.4151999999999996</v>
      </c>
      <c r="I186" s="10">
        <f t="shared" si="31"/>
        <v>11.048400000000001</v>
      </c>
      <c r="J186" s="10">
        <f t="shared" si="32"/>
        <v>53.1036</v>
      </c>
      <c r="K186" s="10">
        <f t="shared" si="23"/>
        <v>58.413960000000003</v>
      </c>
      <c r="L186" s="6"/>
      <c r="M186" s="3" t="s">
        <v>68</v>
      </c>
      <c r="N186" s="6" t="s">
        <v>519</v>
      </c>
      <c r="O186" s="7" t="s">
        <v>540</v>
      </c>
    </row>
    <row r="187" spans="1:15" ht="90" x14ac:dyDescent="0.2">
      <c r="A187" s="2" t="s">
        <v>66</v>
      </c>
      <c r="B187" s="3" t="s">
        <v>67</v>
      </c>
      <c r="C187" s="3" t="s">
        <v>541</v>
      </c>
      <c r="D187" s="3" t="s">
        <v>518</v>
      </c>
      <c r="E187" s="3" t="s">
        <v>171</v>
      </c>
      <c r="F187" s="4">
        <v>1</v>
      </c>
      <c r="G187" s="5">
        <v>35.64</v>
      </c>
      <c r="H187" s="9">
        <f t="shared" si="30"/>
        <v>6.4151999999999996</v>
      </c>
      <c r="I187" s="10">
        <f t="shared" si="31"/>
        <v>11.048400000000001</v>
      </c>
      <c r="J187" s="10">
        <f t="shared" si="32"/>
        <v>53.1036</v>
      </c>
      <c r="K187" s="10">
        <f t="shared" si="23"/>
        <v>58.413960000000003</v>
      </c>
      <c r="L187" s="6"/>
      <c r="M187" s="3" t="s">
        <v>68</v>
      </c>
      <c r="N187" s="6" t="s">
        <v>519</v>
      </c>
      <c r="O187" s="7" t="s">
        <v>542</v>
      </c>
    </row>
    <row r="188" spans="1:15" ht="90" x14ac:dyDescent="0.2">
      <c r="A188" s="2" t="s">
        <v>66</v>
      </c>
      <c r="B188" s="3" t="s">
        <v>67</v>
      </c>
      <c r="C188" s="3" t="s">
        <v>543</v>
      </c>
      <c r="D188" s="3" t="s">
        <v>518</v>
      </c>
      <c r="E188" s="3" t="s">
        <v>171</v>
      </c>
      <c r="F188" s="4">
        <v>1</v>
      </c>
      <c r="G188" s="5">
        <v>35.64</v>
      </c>
      <c r="H188" s="9">
        <f t="shared" si="30"/>
        <v>6.4151999999999996</v>
      </c>
      <c r="I188" s="10">
        <f t="shared" si="31"/>
        <v>11.048400000000001</v>
      </c>
      <c r="J188" s="10">
        <f t="shared" si="32"/>
        <v>53.1036</v>
      </c>
      <c r="K188" s="10">
        <f t="shared" si="23"/>
        <v>58.413960000000003</v>
      </c>
      <c r="L188" s="6"/>
      <c r="M188" s="3" t="s">
        <v>68</v>
      </c>
      <c r="N188" s="6" t="s">
        <v>519</v>
      </c>
      <c r="O188" s="7" t="s">
        <v>544</v>
      </c>
    </row>
    <row r="189" spans="1:15" ht="90" x14ac:dyDescent="0.2">
      <c r="A189" s="2" t="s">
        <v>66</v>
      </c>
      <c r="B189" s="3" t="s">
        <v>67</v>
      </c>
      <c r="C189" s="3" t="s">
        <v>521</v>
      </c>
      <c r="D189" s="3" t="s">
        <v>518</v>
      </c>
      <c r="E189" s="3" t="s">
        <v>171</v>
      </c>
      <c r="F189" s="4">
        <v>1</v>
      </c>
      <c r="G189" s="5">
        <v>36.79</v>
      </c>
      <c r="H189" s="9">
        <f t="shared" si="30"/>
        <v>6.6221999999999994</v>
      </c>
      <c r="I189" s="10">
        <f t="shared" si="31"/>
        <v>11.4049</v>
      </c>
      <c r="J189" s="10">
        <f t="shared" si="32"/>
        <v>54.817099999999996</v>
      </c>
      <c r="K189" s="10">
        <f t="shared" si="23"/>
        <v>60.298810000000003</v>
      </c>
      <c r="L189" s="6"/>
      <c r="M189" s="3" t="s">
        <v>68</v>
      </c>
      <c r="N189" s="6" t="s">
        <v>519</v>
      </c>
      <c r="O189" s="7" t="s">
        <v>522</v>
      </c>
    </row>
    <row r="190" spans="1:15" ht="90" x14ac:dyDescent="0.2">
      <c r="A190" s="2" t="s">
        <v>66</v>
      </c>
      <c r="B190" s="3" t="s">
        <v>67</v>
      </c>
      <c r="C190" s="3" t="s">
        <v>523</v>
      </c>
      <c r="D190" s="3" t="s">
        <v>518</v>
      </c>
      <c r="E190" s="3" t="s">
        <v>171</v>
      </c>
      <c r="F190" s="4">
        <v>1</v>
      </c>
      <c r="G190" s="5">
        <v>36.79</v>
      </c>
      <c r="H190" s="9">
        <f t="shared" si="30"/>
        <v>6.6221999999999994</v>
      </c>
      <c r="I190" s="10">
        <f t="shared" si="31"/>
        <v>11.4049</v>
      </c>
      <c r="J190" s="10">
        <f t="shared" si="32"/>
        <v>54.817099999999996</v>
      </c>
      <c r="K190" s="10">
        <f t="shared" si="23"/>
        <v>60.298810000000003</v>
      </c>
      <c r="L190" s="6"/>
      <c r="M190" s="3" t="s">
        <v>68</v>
      </c>
      <c r="N190" s="6" t="s">
        <v>519</v>
      </c>
      <c r="O190" s="7" t="s">
        <v>524</v>
      </c>
    </row>
    <row r="191" spans="1:15" ht="90" x14ac:dyDescent="0.2">
      <c r="A191" s="2" t="s">
        <v>66</v>
      </c>
      <c r="B191" s="3" t="s">
        <v>67</v>
      </c>
      <c r="C191" s="3" t="s">
        <v>525</v>
      </c>
      <c r="D191" s="3" t="s">
        <v>518</v>
      </c>
      <c r="E191" s="3" t="s">
        <v>171</v>
      </c>
      <c r="F191" s="4">
        <v>1</v>
      </c>
      <c r="G191" s="5">
        <v>36.79</v>
      </c>
      <c r="H191" s="9">
        <f t="shared" si="30"/>
        <v>6.6221999999999994</v>
      </c>
      <c r="I191" s="10">
        <f t="shared" si="31"/>
        <v>11.4049</v>
      </c>
      <c r="J191" s="10">
        <f t="shared" si="32"/>
        <v>54.817099999999996</v>
      </c>
      <c r="K191" s="10">
        <f t="shared" si="23"/>
        <v>60.298810000000003</v>
      </c>
      <c r="L191" s="6"/>
      <c r="M191" s="3" t="s">
        <v>68</v>
      </c>
      <c r="N191" s="6" t="s">
        <v>519</v>
      </c>
      <c r="O191" s="7" t="s">
        <v>526</v>
      </c>
    </row>
    <row r="192" spans="1:15" ht="90" x14ac:dyDescent="0.2">
      <c r="A192" s="2" t="s">
        <v>66</v>
      </c>
      <c r="B192" s="3" t="s">
        <v>67</v>
      </c>
      <c r="C192" s="3" t="s">
        <v>535</v>
      </c>
      <c r="D192" s="3" t="s">
        <v>518</v>
      </c>
      <c r="E192" s="3" t="s">
        <v>171</v>
      </c>
      <c r="F192" s="4">
        <v>1</v>
      </c>
      <c r="G192" s="5">
        <v>36.79</v>
      </c>
      <c r="H192" s="9">
        <f t="shared" si="30"/>
        <v>6.6221999999999994</v>
      </c>
      <c r="I192" s="10">
        <f t="shared" si="31"/>
        <v>11.4049</v>
      </c>
      <c r="J192" s="10">
        <f t="shared" si="32"/>
        <v>54.817099999999996</v>
      </c>
      <c r="K192" s="10">
        <f t="shared" si="23"/>
        <v>60.298810000000003</v>
      </c>
      <c r="L192" s="6"/>
      <c r="M192" s="3" t="s">
        <v>68</v>
      </c>
      <c r="N192" s="6" t="s">
        <v>519</v>
      </c>
      <c r="O192" s="7" t="s">
        <v>536</v>
      </c>
    </row>
    <row r="193" spans="1:15" ht="60" x14ac:dyDescent="0.2">
      <c r="A193" s="2" t="s">
        <v>90</v>
      </c>
      <c r="B193" s="3" t="s">
        <v>94</v>
      </c>
      <c r="C193" s="3" t="s">
        <v>355</v>
      </c>
      <c r="D193" s="3" t="s">
        <v>344</v>
      </c>
      <c r="E193" s="3" t="s">
        <v>263</v>
      </c>
      <c r="F193" s="4">
        <v>1</v>
      </c>
      <c r="G193" s="5">
        <v>258.89999999999998</v>
      </c>
      <c r="H193" s="11">
        <f>G193*0.15</f>
        <v>38.834999999999994</v>
      </c>
      <c r="I193" s="10">
        <f>G193*0.25</f>
        <v>64.724999999999994</v>
      </c>
      <c r="J193" s="10">
        <f>G193+(G193*0.15)+(G193*0.25)</f>
        <v>362.45999999999992</v>
      </c>
      <c r="K193" s="10">
        <f t="shared" si="23"/>
        <v>398.70599999999996</v>
      </c>
      <c r="L193" s="6"/>
      <c r="M193" s="3" t="s">
        <v>95</v>
      </c>
      <c r="N193" s="6" t="s">
        <v>498</v>
      </c>
      <c r="O193" s="7" t="s">
        <v>96</v>
      </c>
    </row>
    <row r="194" spans="1:15" ht="60" x14ac:dyDescent="0.2">
      <c r="A194" s="2" t="s">
        <v>63</v>
      </c>
      <c r="B194" s="3" t="s">
        <v>63</v>
      </c>
      <c r="C194" s="3" t="s">
        <v>242</v>
      </c>
      <c r="D194" s="3" t="s">
        <v>494</v>
      </c>
      <c r="E194" s="3" t="s">
        <v>200</v>
      </c>
      <c r="F194" s="4">
        <v>1</v>
      </c>
      <c r="G194" s="5">
        <v>11.15</v>
      </c>
      <c r="H194" s="9">
        <f>G194*0.18</f>
        <v>2.0070000000000001</v>
      </c>
      <c r="I194" s="10">
        <f>G194*0.31</f>
        <v>3.4565000000000001</v>
      </c>
      <c r="J194" s="10">
        <f>G194+(G194*0.18)+(G194*0.31)</f>
        <v>16.613500000000002</v>
      </c>
      <c r="K194" s="10">
        <f t="shared" si="23"/>
        <v>18.274850000000004</v>
      </c>
      <c r="L194" s="6"/>
      <c r="M194" s="3" t="s">
        <v>64</v>
      </c>
      <c r="N194" s="6" t="s">
        <v>495</v>
      </c>
      <c r="O194" s="7" t="s">
        <v>65</v>
      </c>
    </row>
    <row r="195" spans="1:15" ht="60" x14ac:dyDescent="0.2">
      <c r="A195" s="2" t="s">
        <v>69</v>
      </c>
      <c r="B195" s="3" t="s">
        <v>69</v>
      </c>
      <c r="C195" s="3" t="s">
        <v>271</v>
      </c>
      <c r="D195" s="3" t="s">
        <v>494</v>
      </c>
      <c r="E195" s="3" t="s">
        <v>180</v>
      </c>
      <c r="F195" s="4">
        <v>10</v>
      </c>
      <c r="G195" s="5">
        <v>14.65</v>
      </c>
      <c r="H195" s="9">
        <f>G195*0.18</f>
        <v>2.637</v>
      </c>
      <c r="I195" s="10">
        <f>G195*0.31</f>
        <v>4.5415000000000001</v>
      </c>
      <c r="J195" s="10">
        <f>G195+(G195*0.18)+(G195*0.31)</f>
        <v>21.828499999999998</v>
      </c>
      <c r="K195" s="10">
        <f t="shared" ref="K195:K258" si="33">J195*1.1</f>
        <v>24.01135</v>
      </c>
      <c r="L195" s="6"/>
      <c r="M195" s="3" t="s">
        <v>70</v>
      </c>
      <c r="N195" s="6" t="s">
        <v>495</v>
      </c>
      <c r="O195" s="7" t="s">
        <v>71</v>
      </c>
    </row>
    <row r="196" spans="1:15" ht="60" x14ac:dyDescent="0.2">
      <c r="A196" s="2" t="s">
        <v>69</v>
      </c>
      <c r="B196" s="3" t="s">
        <v>69</v>
      </c>
      <c r="C196" s="3" t="s">
        <v>241</v>
      </c>
      <c r="D196" s="3" t="s">
        <v>494</v>
      </c>
      <c r="E196" s="3" t="s">
        <v>180</v>
      </c>
      <c r="F196" s="4">
        <v>30</v>
      </c>
      <c r="G196" s="5">
        <v>26.54</v>
      </c>
      <c r="H196" s="9">
        <f>G196*0.18</f>
        <v>4.7771999999999997</v>
      </c>
      <c r="I196" s="10">
        <f>G196*0.31</f>
        <v>8.2273999999999994</v>
      </c>
      <c r="J196" s="10">
        <f>G196+(G196*0.18)+(G196*0.31)</f>
        <v>39.544600000000003</v>
      </c>
      <c r="K196" s="10">
        <f t="shared" si="33"/>
        <v>43.499060000000007</v>
      </c>
      <c r="L196" s="6"/>
      <c r="M196" s="3" t="s">
        <v>70</v>
      </c>
      <c r="N196" s="6" t="s">
        <v>495</v>
      </c>
      <c r="O196" s="7" t="s">
        <v>72</v>
      </c>
    </row>
    <row r="197" spans="1:15" ht="105" x14ac:dyDescent="0.2">
      <c r="A197" s="2" t="s">
        <v>208</v>
      </c>
      <c r="B197" s="3" t="s">
        <v>209</v>
      </c>
      <c r="C197" s="3" t="s">
        <v>607</v>
      </c>
      <c r="D197" s="3" t="s">
        <v>602</v>
      </c>
      <c r="E197" s="3" t="s">
        <v>210</v>
      </c>
      <c r="F197" s="4">
        <v>10</v>
      </c>
      <c r="G197" s="5">
        <v>3635.4</v>
      </c>
      <c r="H197" s="11">
        <f t="shared" ref="H197:H238" si="34">G197*0.12</f>
        <v>436.24799999999999</v>
      </c>
      <c r="I197" s="10">
        <f t="shared" ref="I197:I238" si="35">G197*0.18</f>
        <v>654.37199999999996</v>
      </c>
      <c r="J197" s="10">
        <f t="shared" ref="J197:J238" si="36">G197+(G197*0.12)+(G197*0.18)</f>
        <v>4726.0200000000004</v>
      </c>
      <c r="K197" s="10">
        <f t="shared" si="33"/>
        <v>5198.6220000000012</v>
      </c>
      <c r="L197" s="6"/>
      <c r="M197" s="3" t="s">
        <v>211</v>
      </c>
      <c r="N197" s="6" t="s">
        <v>603</v>
      </c>
      <c r="O197" s="7" t="s">
        <v>217</v>
      </c>
    </row>
    <row r="198" spans="1:15" ht="75" x14ac:dyDescent="0.2">
      <c r="A198" s="2" t="s">
        <v>208</v>
      </c>
      <c r="B198" s="3" t="s">
        <v>209</v>
      </c>
      <c r="C198" s="3" t="s">
        <v>607</v>
      </c>
      <c r="D198" s="3" t="s">
        <v>616</v>
      </c>
      <c r="E198" s="3" t="s">
        <v>210</v>
      </c>
      <c r="F198" s="4">
        <v>10</v>
      </c>
      <c r="G198" s="5">
        <v>3635.4</v>
      </c>
      <c r="H198" s="11">
        <f t="shared" si="34"/>
        <v>436.24799999999999</v>
      </c>
      <c r="I198" s="10">
        <f t="shared" si="35"/>
        <v>654.37199999999996</v>
      </c>
      <c r="J198" s="10">
        <f t="shared" si="36"/>
        <v>4726.0200000000004</v>
      </c>
      <c r="K198" s="10">
        <f t="shared" si="33"/>
        <v>5198.6220000000012</v>
      </c>
      <c r="L198" s="6"/>
      <c r="M198" s="3" t="s">
        <v>211</v>
      </c>
      <c r="N198" s="6" t="s">
        <v>617</v>
      </c>
      <c r="O198" s="7" t="s">
        <v>286</v>
      </c>
    </row>
    <row r="199" spans="1:15" ht="105" x14ac:dyDescent="0.2">
      <c r="A199" s="2" t="s">
        <v>208</v>
      </c>
      <c r="B199" s="3" t="s">
        <v>209</v>
      </c>
      <c r="C199" s="3" t="s">
        <v>605</v>
      </c>
      <c r="D199" s="3" t="s">
        <v>602</v>
      </c>
      <c r="E199" s="3" t="s">
        <v>210</v>
      </c>
      <c r="F199" s="4">
        <v>14</v>
      </c>
      <c r="G199" s="5">
        <v>5089.5600000000004</v>
      </c>
      <c r="H199" s="11">
        <f t="shared" si="34"/>
        <v>610.74720000000002</v>
      </c>
      <c r="I199" s="10">
        <f t="shared" si="35"/>
        <v>916.12080000000003</v>
      </c>
      <c r="J199" s="10">
        <f t="shared" si="36"/>
        <v>6616.4279999999999</v>
      </c>
      <c r="K199" s="10">
        <f t="shared" si="33"/>
        <v>7278.0708000000004</v>
      </c>
      <c r="L199" s="6"/>
      <c r="M199" s="3" t="s">
        <v>211</v>
      </c>
      <c r="N199" s="6" t="s">
        <v>603</v>
      </c>
      <c r="O199" s="7" t="s">
        <v>214</v>
      </c>
    </row>
    <row r="200" spans="1:15" ht="75" x14ac:dyDescent="0.2">
      <c r="A200" s="2" t="s">
        <v>208</v>
      </c>
      <c r="B200" s="3" t="s">
        <v>209</v>
      </c>
      <c r="C200" s="3" t="s">
        <v>299</v>
      </c>
      <c r="D200" s="3" t="s">
        <v>616</v>
      </c>
      <c r="E200" s="3" t="s">
        <v>210</v>
      </c>
      <c r="F200" s="4">
        <v>14</v>
      </c>
      <c r="G200" s="5">
        <v>5089.5600000000004</v>
      </c>
      <c r="H200" s="11">
        <f t="shared" si="34"/>
        <v>610.74720000000002</v>
      </c>
      <c r="I200" s="10">
        <f t="shared" si="35"/>
        <v>916.12080000000003</v>
      </c>
      <c r="J200" s="10">
        <f t="shared" si="36"/>
        <v>6616.4279999999999</v>
      </c>
      <c r="K200" s="10">
        <f t="shared" si="33"/>
        <v>7278.0708000000004</v>
      </c>
      <c r="L200" s="6"/>
      <c r="M200" s="3" t="s">
        <v>211</v>
      </c>
      <c r="N200" s="6" t="s">
        <v>617</v>
      </c>
      <c r="O200" s="7" t="s">
        <v>300</v>
      </c>
    </row>
    <row r="201" spans="1:15" ht="105" x14ac:dyDescent="0.2">
      <c r="A201" s="2" t="s">
        <v>208</v>
      </c>
      <c r="B201" s="3" t="s">
        <v>209</v>
      </c>
      <c r="C201" s="3" t="s">
        <v>606</v>
      </c>
      <c r="D201" s="3" t="s">
        <v>602</v>
      </c>
      <c r="E201" s="3" t="s">
        <v>210</v>
      </c>
      <c r="F201" s="4">
        <v>20</v>
      </c>
      <c r="G201" s="5">
        <v>7270.8</v>
      </c>
      <c r="H201" s="11">
        <f t="shared" si="34"/>
        <v>872.49599999999998</v>
      </c>
      <c r="I201" s="10">
        <f t="shared" si="35"/>
        <v>1308.7439999999999</v>
      </c>
      <c r="J201" s="10">
        <f t="shared" si="36"/>
        <v>9452.0400000000009</v>
      </c>
      <c r="K201" s="10">
        <f t="shared" si="33"/>
        <v>10397.244000000002</v>
      </c>
      <c r="L201" s="6"/>
      <c r="M201" s="3" t="s">
        <v>211</v>
      </c>
      <c r="N201" s="6" t="s">
        <v>603</v>
      </c>
      <c r="O201" s="7" t="s">
        <v>212</v>
      </c>
    </row>
    <row r="202" spans="1:15" ht="105" x14ac:dyDescent="0.2">
      <c r="A202" s="2" t="s">
        <v>208</v>
      </c>
      <c r="B202" s="3" t="s">
        <v>209</v>
      </c>
      <c r="C202" s="3" t="s">
        <v>612</v>
      </c>
      <c r="D202" s="3" t="s">
        <v>602</v>
      </c>
      <c r="E202" s="3" t="s">
        <v>210</v>
      </c>
      <c r="F202" s="4">
        <v>10</v>
      </c>
      <c r="G202" s="5">
        <v>7270.8</v>
      </c>
      <c r="H202" s="11">
        <f t="shared" si="34"/>
        <v>872.49599999999998</v>
      </c>
      <c r="I202" s="10">
        <f t="shared" si="35"/>
        <v>1308.7439999999999</v>
      </c>
      <c r="J202" s="10">
        <f t="shared" si="36"/>
        <v>9452.0400000000009</v>
      </c>
      <c r="K202" s="10">
        <f t="shared" si="33"/>
        <v>10397.244000000002</v>
      </c>
      <c r="L202" s="6"/>
      <c r="M202" s="3" t="s">
        <v>211</v>
      </c>
      <c r="N202" s="6" t="s">
        <v>603</v>
      </c>
      <c r="O202" s="7" t="s">
        <v>216</v>
      </c>
    </row>
    <row r="203" spans="1:15" ht="75" x14ac:dyDescent="0.2">
      <c r="A203" s="2" t="s">
        <v>208</v>
      </c>
      <c r="B203" s="3" t="s">
        <v>209</v>
      </c>
      <c r="C203" s="3" t="s">
        <v>301</v>
      </c>
      <c r="D203" s="3" t="s">
        <v>616</v>
      </c>
      <c r="E203" s="3" t="s">
        <v>210</v>
      </c>
      <c r="F203" s="4">
        <v>20</v>
      </c>
      <c r="G203" s="5">
        <v>7270.8</v>
      </c>
      <c r="H203" s="11">
        <f t="shared" si="34"/>
        <v>872.49599999999998</v>
      </c>
      <c r="I203" s="10">
        <f t="shared" si="35"/>
        <v>1308.7439999999999</v>
      </c>
      <c r="J203" s="10">
        <f t="shared" si="36"/>
        <v>9452.0400000000009</v>
      </c>
      <c r="K203" s="10">
        <f t="shared" si="33"/>
        <v>10397.244000000002</v>
      </c>
      <c r="L203" s="6"/>
      <c r="M203" s="3" t="s">
        <v>211</v>
      </c>
      <c r="N203" s="6" t="s">
        <v>617</v>
      </c>
      <c r="O203" s="7" t="s">
        <v>302</v>
      </c>
    </row>
    <row r="204" spans="1:15" ht="75" x14ac:dyDescent="0.2">
      <c r="A204" s="2" t="s">
        <v>208</v>
      </c>
      <c r="B204" s="3" t="s">
        <v>209</v>
      </c>
      <c r="C204" s="3" t="s">
        <v>612</v>
      </c>
      <c r="D204" s="3" t="s">
        <v>616</v>
      </c>
      <c r="E204" s="3" t="s">
        <v>210</v>
      </c>
      <c r="F204" s="4">
        <v>10</v>
      </c>
      <c r="G204" s="5">
        <v>7270.8</v>
      </c>
      <c r="H204" s="11">
        <f t="shared" si="34"/>
        <v>872.49599999999998</v>
      </c>
      <c r="I204" s="10">
        <f t="shared" si="35"/>
        <v>1308.7439999999999</v>
      </c>
      <c r="J204" s="10">
        <f t="shared" si="36"/>
        <v>9452.0400000000009</v>
      </c>
      <c r="K204" s="10">
        <f t="shared" si="33"/>
        <v>10397.244000000002</v>
      </c>
      <c r="L204" s="6"/>
      <c r="M204" s="3" t="s">
        <v>211</v>
      </c>
      <c r="N204" s="6" t="s">
        <v>617</v>
      </c>
      <c r="O204" s="7" t="s">
        <v>282</v>
      </c>
    </row>
    <row r="205" spans="1:15" ht="105" x14ac:dyDescent="0.2">
      <c r="A205" s="2" t="s">
        <v>208</v>
      </c>
      <c r="B205" s="3" t="s">
        <v>209</v>
      </c>
      <c r="C205" s="3" t="s">
        <v>234</v>
      </c>
      <c r="D205" s="3" t="s">
        <v>602</v>
      </c>
      <c r="E205" s="3" t="s">
        <v>210</v>
      </c>
      <c r="F205" s="4">
        <v>28</v>
      </c>
      <c r="G205" s="5">
        <v>10179.120000000001</v>
      </c>
      <c r="H205" s="11">
        <f t="shared" si="34"/>
        <v>1221.4944</v>
      </c>
      <c r="I205" s="10">
        <f t="shared" si="35"/>
        <v>1832.2416000000001</v>
      </c>
      <c r="J205" s="10">
        <f t="shared" si="36"/>
        <v>13232.856</v>
      </c>
      <c r="K205" s="10">
        <f t="shared" si="33"/>
        <v>14556.141600000001</v>
      </c>
      <c r="L205" s="6"/>
      <c r="M205" s="3" t="s">
        <v>211</v>
      </c>
      <c r="N205" s="6" t="s">
        <v>603</v>
      </c>
      <c r="O205" s="7" t="s">
        <v>235</v>
      </c>
    </row>
    <row r="206" spans="1:15" ht="105" x14ac:dyDescent="0.2">
      <c r="A206" s="2" t="s">
        <v>208</v>
      </c>
      <c r="B206" s="3" t="s">
        <v>209</v>
      </c>
      <c r="C206" s="3" t="s">
        <v>610</v>
      </c>
      <c r="D206" s="3" t="s">
        <v>602</v>
      </c>
      <c r="E206" s="3" t="s">
        <v>210</v>
      </c>
      <c r="F206" s="4">
        <v>14</v>
      </c>
      <c r="G206" s="5">
        <v>10179.120000000001</v>
      </c>
      <c r="H206" s="11">
        <f t="shared" si="34"/>
        <v>1221.4944</v>
      </c>
      <c r="I206" s="10">
        <f t="shared" si="35"/>
        <v>1832.2416000000001</v>
      </c>
      <c r="J206" s="10">
        <f t="shared" si="36"/>
        <v>13232.856</v>
      </c>
      <c r="K206" s="10">
        <f t="shared" si="33"/>
        <v>14556.141600000001</v>
      </c>
      <c r="L206" s="6"/>
      <c r="M206" s="3" t="s">
        <v>211</v>
      </c>
      <c r="N206" s="6" t="s">
        <v>603</v>
      </c>
      <c r="O206" s="7" t="s">
        <v>223</v>
      </c>
    </row>
    <row r="207" spans="1:15" ht="75" x14ac:dyDescent="0.2">
      <c r="A207" s="2" t="s">
        <v>208</v>
      </c>
      <c r="B207" s="3" t="s">
        <v>209</v>
      </c>
      <c r="C207" s="3" t="s">
        <v>244</v>
      </c>
      <c r="D207" s="3" t="s">
        <v>616</v>
      </c>
      <c r="E207" s="3" t="s">
        <v>210</v>
      </c>
      <c r="F207" s="4">
        <v>28</v>
      </c>
      <c r="G207" s="5">
        <v>10179.120000000001</v>
      </c>
      <c r="H207" s="11">
        <f t="shared" si="34"/>
        <v>1221.4944</v>
      </c>
      <c r="I207" s="10">
        <f t="shared" si="35"/>
        <v>1832.2416000000001</v>
      </c>
      <c r="J207" s="10">
        <f t="shared" si="36"/>
        <v>13232.856</v>
      </c>
      <c r="K207" s="10">
        <f t="shared" si="33"/>
        <v>14556.141600000001</v>
      </c>
      <c r="L207" s="6"/>
      <c r="M207" s="3" t="s">
        <v>211</v>
      </c>
      <c r="N207" s="6" t="s">
        <v>617</v>
      </c>
      <c r="O207" s="7" t="s">
        <v>298</v>
      </c>
    </row>
    <row r="208" spans="1:15" ht="75" x14ac:dyDescent="0.2">
      <c r="A208" s="2" t="s">
        <v>208</v>
      </c>
      <c r="B208" s="3" t="s">
        <v>209</v>
      </c>
      <c r="C208" s="3" t="s">
        <v>610</v>
      </c>
      <c r="D208" s="3" t="s">
        <v>616</v>
      </c>
      <c r="E208" s="3" t="s">
        <v>210</v>
      </c>
      <c r="F208" s="4">
        <v>14</v>
      </c>
      <c r="G208" s="5">
        <v>10179.120000000001</v>
      </c>
      <c r="H208" s="11">
        <f t="shared" si="34"/>
        <v>1221.4944</v>
      </c>
      <c r="I208" s="10">
        <f t="shared" si="35"/>
        <v>1832.2416000000001</v>
      </c>
      <c r="J208" s="10">
        <f t="shared" si="36"/>
        <v>13232.856</v>
      </c>
      <c r="K208" s="10">
        <f t="shared" si="33"/>
        <v>14556.141600000001</v>
      </c>
      <c r="L208" s="6"/>
      <c r="M208" s="3" t="s">
        <v>211</v>
      </c>
      <c r="N208" s="6" t="s">
        <v>617</v>
      </c>
      <c r="O208" s="7" t="s">
        <v>281</v>
      </c>
    </row>
    <row r="209" spans="1:15" ht="105" x14ac:dyDescent="0.2">
      <c r="A209" s="2" t="s">
        <v>208</v>
      </c>
      <c r="B209" s="3" t="s">
        <v>209</v>
      </c>
      <c r="C209" s="3" t="s">
        <v>226</v>
      </c>
      <c r="D209" s="3" t="s">
        <v>602</v>
      </c>
      <c r="E209" s="3" t="s">
        <v>210</v>
      </c>
      <c r="F209" s="4">
        <v>10</v>
      </c>
      <c r="G209" s="5">
        <v>10906.2</v>
      </c>
      <c r="H209" s="11">
        <f t="shared" si="34"/>
        <v>1308.7440000000001</v>
      </c>
      <c r="I209" s="10">
        <f t="shared" si="35"/>
        <v>1963.116</v>
      </c>
      <c r="J209" s="10">
        <f t="shared" si="36"/>
        <v>14178.060000000001</v>
      </c>
      <c r="K209" s="10">
        <f t="shared" si="33"/>
        <v>15595.866000000002</v>
      </c>
      <c r="L209" s="6"/>
      <c r="M209" s="3" t="s">
        <v>211</v>
      </c>
      <c r="N209" s="6" t="s">
        <v>603</v>
      </c>
      <c r="O209" s="7" t="s">
        <v>227</v>
      </c>
    </row>
    <row r="210" spans="1:15" ht="75" x14ac:dyDescent="0.2">
      <c r="A210" s="2" t="s">
        <v>208</v>
      </c>
      <c r="B210" s="3" t="s">
        <v>209</v>
      </c>
      <c r="C210" s="3" t="s">
        <v>292</v>
      </c>
      <c r="D210" s="3" t="s">
        <v>616</v>
      </c>
      <c r="E210" s="3" t="s">
        <v>210</v>
      </c>
      <c r="F210" s="4">
        <v>10</v>
      </c>
      <c r="G210" s="5">
        <v>10906.2</v>
      </c>
      <c r="H210" s="11">
        <f t="shared" si="34"/>
        <v>1308.7440000000001</v>
      </c>
      <c r="I210" s="10">
        <f t="shared" si="35"/>
        <v>1963.116</v>
      </c>
      <c r="J210" s="10">
        <f t="shared" si="36"/>
        <v>14178.060000000001</v>
      </c>
      <c r="K210" s="10">
        <f t="shared" si="33"/>
        <v>15595.866000000002</v>
      </c>
      <c r="L210" s="6"/>
      <c r="M210" s="3" t="s">
        <v>211</v>
      </c>
      <c r="N210" s="6" t="s">
        <v>617</v>
      </c>
      <c r="O210" s="7" t="s">
        <v>293</v>
      </c>
    </row>
    <row r="211" spans="1:15" ht="105" x14ac:dyDescent="0.2">
      <c r="A211" s="2" t="s">
        <v>208</v>
      </c>
      <c r="B211" s="3" t="s">
        <v>209</v>
      </c>
      <c r="C211" s="3" t="s">
        <v>611</v>
      </c>
      <c r="D211" s="3" t="s">
        <v>602</v>
      </c>
      <c r="E211" s="3" t="s">
        <v>210</v>
      </c>
      <c r="F211" s="4">
        <v>20</v>
      </c>
      <c r="G211" s="5">
        <v>14541.6</v>
      </c>
      <c r="H211" s="11">
        <f t="shared" si="34"/>
        <v>1744.992</v>
      </c>
      <c r="I211" s="10">
        <f t="shared" si="35"/>
        <v>2617.4879999999998</v>
      </c>
      <c r="J211" s="10">
        <f t="shared" si="36"/>
        <v>18904.080000000002</v>
      </c>
      <c r="K211" s="10">
        <f t="shared" si="33"/>
        <v>20794.488000000005</v>
      </c>
      <c r="L211" s="6"/>
      <c r="M211" s="3" t="s">
        <v>211</v>
      </c>
      <c r="N211" s="6" t="s">
        <v>603</v>
      </c>
      <c r="O211" s="7" t="s">
        <v>218</v>
      </c>
    </row>
    <row r="212" spans="1:15" ht="75" x14ac:dyDescent="0.2">
      <c r="A212" s="2" t="s">
        <v>208</v>
      </c>
      <c r="B212" s="3" t="s">
        <v>209</v>
      </c>
      <c r="C212" s="3" t="s">
        <v>611</v>
      </c>
      <c r="D212" s="3" t="s">
        <v>616</v>
      </c>
      <c r="E212" s="3" t="s">
        <v>210</v>
      </c>
      <c r="F212" s="4">
        <v>20</v>
      </c>
      <c r="G212" s="5">
        <v>14541.6</v>
      </c>
      <c r="H212" s="11">
        <f t="shared" si="34"/>
        <v>1744.992</v>
      </c>
      <c r="I212" s="10">
        <f t="shared" si="35"/>
        <v>2617.4879999999998</v>
      </c>
      <c r="J212" s="10">
        <f t="shared" si="36"/>
        <v>18904.080000000002</v>
      </c>
      <c r="K212" s="10">
        <f t="shared" si="33"/>
        <v>20794.488000000005</v>
      </c>
      <c r="L212" s="6"/>
      <c r="M212" s="3" t="s">
        <v>211</v>
      </c>
      <c r="N212" s="6" t="s">
        <v>617</v>
      </c>
      <c r="O212" s="7" t="s">
        <v>284</v>
      </c>
    </row>
    <row r="213" spans="1:15" ht="105" x14ac:dyDescent="0.2">
      <c r="A213" s="2" t="s">
        <v>208</v>
      </c>
      <c r="B213" s="3" t="s">
        <v>209</v>
      </c>
      <c r="C213" s="3" t="s">
        <v>614</v>
      </c>
      <c r="D213" s="3" t="s">
        <v>602</v>
      </c>
      <c r="E213" s="3" t="s">
        <v>210</v>
      </c>
      <c r="F213" s="4">
        <v>14</v>
      </c>
      <c r="G213" s="5">
        <v>15268.68</v>
      </c>
      <c r="H213" s="11">
        <f t="shared" si="34"/>
        <v>1832.2416000000001</v>
      </c>
      <c r="I213" s="10">
        <f t="shared" si="35"/>
        <v>2748.3624</v>
      </c>
      <c r="J213" s="10">
        <f t="shared" si="36"/>
        <v>19849.284</v>
      </c>
      <c r="K213" s="10">
        <f t="shared" si="33"/>
        <v>21834.2124</v>
      </c>
      <c r="L213" s="6"/>
      <c r="M213" s="3" t="s">
        <v>211</v>
      </c>
      <c r="N213" s="6" t="s">
        <v>603</v>
      </c>
      <c r="O213" s="7" t="s">
        <v>221</v>
      </c>
    </row>
    <row r="214" spans="1:15" ht="75" x14ac:dyDescent="0.2">
      <c r="A214" s="2" t="s">
        <v>208</v>
      </c>
      <c r="B214" s="3" t="s">
        <v>209</v>
      </c>
      <c r="C214" s="3" t="s">
        <v>614</v>
      </c>
      <c r="D214" s="3" t="s">
        <v>616</v>
      </c>
      <c r="E214" s="3" t="s">
        <v>210</v>
      </c>
      <c r="F214" s="4">
        <v>14</v>
      </c>
      <c r="G214" s="5">
        <v>15268.68</v>
      </c>
      <c r="H214" s="11">
        <f t="shared" si="34"/>
        <v>1832.2416000000001</v>
      </c>
      <c r="I214" s="10">
        <f t="shared" si="35"/>
        <v>2748.3624</v>
      </c>
      <c r="J214" s="10">
        <f t="shared" si="36"/>
        <v>19849.284</v>
      </c>
      <c r="K214" s="10">
        <f t="shared" si="33"/>
        <v>21834.2124</v>
      </c>
      <c r="L214" s="6"/>
      <c r="M214" s="3" t="s">
        <v>211</v>
      </c>
      <c r="N214" s="6" t="s">
        <v>617</v>
      </c>
      <c r="O214" s="7" t="s">
        <v>285</v>
      </c>
    </row>
    <row r="215" spans="1:15" ht="105" x14ac:dyDescent="0.2">
      <c r="A215" s="2" t="s">
        <v>208</v>
      </c>
      <c r="B215" s="3" t="s">
        <v>209</v>
      </c>
      <c r="C215" s="3" t="s">
        <v>609</v>
      </c>
      <c r="D215" s="3" t="s">
        <v>602</v>
      </c>
      <c r="E215" s="3" t="s">
        <v>210</v>
      </c>
      <c r="F215" s="4">
        <v>28</v>
      </c>
      <c r="G215" s="5">
        <v>20358.240000000002</v>
      </c>
      <c r="H215" s="11">
        <f t="shared" si="34"/>
        <v>2442.9888000000001</v>
      </c>
      <c r="I215" s="10">
        <f t="shared" si="35"/>
        <v>3664.4832000000001</v>
      </c>
      <c r="J215" s="10">
        <f t="shared" si="36"/>
        <v>26465.712</v>
      </c>
      <c r="K215" s="10">
        <f t="shared" si="33"/>
        <v>29112.283200000002</v>
      </c>
      <c r="L215" s="6"/>
      <c r="M215" s="3" t="s">
        <v>211</v>
      </c>
      <c r="N215" s="6" t="s">
        <v>603</v>
      </c>
      <c r="O215" s="7" t="s">
        <v>215</v>
      </c>
    </row>
    <row r="216" spans="1:15" ht="75" x14ac:dyDescent="0.2">
      <c r="A216" s="2" t="s">
        <v>208</v>
      </c>
      <c r="B216" s="3" t="s">
        <v>209</v>
      </c>
      <c r="C216" s="3" t="s">
        <v>609</v>
      </c>
      <c r="D216" s="3" t="s">
        <v>616</v>
      </c>
      <c r="E216" s="3" t="s">
        <v>210</v>
      </c>
      <c r="F216" s="4">
        <v>28</v>
      </c>
      <c r="G216" s="5">
        <v>20358.240000000002</v>
      </c>
      <c r="H216" s="11">
        <f t="shared" si="34"/>
        <v>2442.9888000000001</v>
      </c>
      <c r="I216" s="10">
        <f t="shared" si="35"/>
        <v>3664.4832000000001</v>
      </c>
      <c r="J216" s="10">
        <f t="shared" si="36"/>
        <v>26465.712</v>
      </c>
      <c r="K216" s="10">
        <f t="shared" si="33"/>
        <v>29112.283200000002</v>
      </c>
      <c r="L216" s="6"/>
      <c r="M216" s="3" t="s">
        <v>211</v>
      </c>
      <c r="N216" s="6" t="s">
        <v>617</v>
      </c>
      <c r="O216" s="7" t="s">
        <v>280</v>
      </c>
    </row>
    <row r="217" spans="1:15" ht="105" x14ac:dyDescent="0.2">
      <c r="A217" s="2" t="s">
        <v>208</v>
      </c>
      <c r="B217" s="3" t="s">
        <v>209</v>
      </c>
      <c r="C217" s="3" t="s">
        <v>230</v>
      </c>
      <c r="D217" s="3" t="s">
        <v>602</v>
      </c>
      <c r="E217" s="3" t="s">
        <v>210</v>
      </c>
      <c r="F217" s="4">
        <v>60</v>
      </c>
      <c r="G217" s="5">
        <v>21812.400000000001</v>
      </c>
      <c r="H217" s="11">
        <f t="shared" si="34"/>
        <v>2617.4880000000003</v>
      </c>
      <c r="I217" s="10">
        <f t="shared" si="35"/>
        <v>3926.232</v>
      </c>
      <c r="J217" s="10">
        <f t="shared" si="36"/>
        <v>28356.120000000003</v>
      </c>
      <c r="K217" s="10">
        <f t="shared" si="33"/>
        <v>31191.732000000004</v>
      </c>
      <c r="L217" s="6"/>
      <c r="M217" s="3" t="s">
        <v>211</v>
      </c>
      <c r="N217" s="6" t="s">
        <v>603</v>
      </c>
      <c r="O217" s="7" t="s">
        <v>231</v>
      </c>
    </row>
    <row r="218" spans="1:15" ht="105" x14ac:dyDescent="0.2">
      <c r="A218" s="2" t="s">
        <v>208</v>
      </c>
      <c r="B218" s="3" t="s">
        <v>209</v>
      </c>
      <c r="C218" s="3" t="s">
        <v>615</v>
      </c>
      <c r="D218" s="3" t="s">
        <v>602</v>
      </c>
      <c r="E218" s="3" t="s">
        <v>210</v>
      </c>
      <c r="F218" s="4">
        <v>20</v>
      </c>
      <c r="G218" s="5">
        <v>21812.400000000001</v>
      </c>
      <c r="H218" s="11">
        <f t="shared" si="34"/>
        <v>2617.4880000000003</v>
      </c>
      <c r="I218" s="10">
        <f t="shared" si="35"/>
        <v>3926.232</v>
      </c>
      <c r="J218" s="10">
        <f t="shared" si="36"/>
        <v>28356.120000000003</v>
      </c>
      <c r="K218" s="10">
        <f t="shared" si="33"/>
        <v>31191.732000000004</v>
      </c>
      <c r="L218" s="6"/>
      <c r="M218" s="3" t="s">
        <v>211</v>
      </c>
      <c r="N218" s="6" t="s">
        <v>603</v>
      </c>
      <c r="O218" s="7" t="s">
        <v>213</v>
      </c>
    </row>
    <row r="219" spans="1:15" ht="75" x14ac:dyDescent="0.2">
      <c r="A219" s="2" t="s">
        <v>208</v>
      </c>
      <c r="B219" s="3" t="s">
        <v>209</v>
      </c>
      <c r="C219" s="3" t="s">
        <v>296</v>
      </c>
      <c r="D219" s="3" t="s">
        <v>616</v>
      </c>
      <c r="E219" s="3" t="s">
        <v>210</v>
      </c>
      <c r="F219" s="4">
        <v>20</v>
      </c>
      <c r="G219" s="5">
        <v>21812.400000000001</v>
      </c>
      <c r="H219" s="11">
        <f t="shared" si="34"/>
        <v>2617.4880000000003</v>
      </c>
      <c r="I219" s="10">
        <f t="shared" si="35"/>
        <v>3926.232</v>
      </c>
      <c r="J219" s="10">
        <f t="shared" si="36"/>
        <v>28356.120000000003</v>
      </c>
      <c r="K219" s="10">
        <f t="shared" si="33"/>
        <v>31191.732000000004</v>
      </c>
      <c r="L219" s="6"/>
      <c r="M219" s="3" t="s">
        <v>211</v>
      </c>
      <c r="N219" s="6" t="s">
        <v>617</v>
      </c>
      <c r="O219" s="7" t="s">
        <v>297</v>
      </c>
    </row>
    <row r="220" spans="1:15" ht="75" x14ac:dyDescent="0.2">
      <c r="A220" s="2" t="s">
        <v>208</v>
      </c>
      <c r="B220" s="3" t="s">
        <v>209</v>
      </c>
      <c r="C220" s="3" t="s">
        <v>618</v>
      </c>
      <c r="D220" s="3" t="s">
        <v>616</v>
      </c>
      <c r="E220" s="3" t="s">
        <v>210</v>
      </c>
      <c r="F220" s="4">
        <v>60</v>
      </c>
      <c r="G220" s="5">
        <v>21812.400000000001</v>
      </c>
      <c r="H220" s="11">
        <f t="shared" si="34"/>
        <v>2617.4880000000003</v>
      </c>
      <c r="I220" s="10">
        <f t="shared" si="35"/>
        <v>3926.232</v>
      </c>
      <c r="J220" s="10">
        <f t="shared" si="36"/>
        <v>28356.120000000003</v>
      </c>
      <c r="K220" s="10">
        <f t="shared" si="33"/>
        <v>31191.732000000004</v>
      </c>
      <c r="L220" s="6"/>
      <c r="M220" s="3" t="s">
        <v>211</v>
      </c>
      <c r="N220" s="6" t="s">
        <v>617</v>
      </c>
      <c r="O220" s="7" t="s">
        <v>283</v>
      </c>
    </row>
    <row r="221" spans="1:15" ht="105" x14ac:dyDescent="0.2">
      <c r="A221" s="2" t="s">
        <v>208</v>
      </c>
      <c r="B221" s="3" t="s">
        <v>209</v>
      </c>
      <c r="C221" s="3" t="s">
        <v>224</v>
      </c>
      <c r="D221" s="3" t="s">
        <v>602</v>
      </c>
      <c r="E221" s="3" t="s">
        <v>210</v>
      </c>
      <c r="F221" s="4">
        <v>28</v>
      </c>
      <c r="G221" s="5">
        <v>30537.360000000001</v>
      </c>
      <c r="H221" s="11">
        <f t="shared" si="34"/>
        <v>3664.4832000000001</v>
      </c>
      <c r="I221" s="10">
        <f t="shared" si="35"/>
        <v>5496.7248</v>
      </c>
      <c r="J221" s="10">
        <f t="shared" si="36"/>
        <v>39698.567999999999</v>
      </c>
      <c r="K221" s="10">
        <f t="shared" si="33"/>
        <v>43668.424800000001</v>
      </c>
      <c r="L221" s="6"/>
      <c r="M221" s="3" t="s">
        <v>211</v>
      </c>
      <c r="N221" s="6" t="s">
        <v>603</v>
      </c>
      <c r="O221" s="7" t="s">
        <v>225</v>
      </c>
    </row>
    <row r="222" spans="1:15" ht="105" x14ac:dyDescent="0.2">
      <c r="A222" s="2" t="s">
        <v>208</v>
      </c>
      <c r="B222" s="3" t="s">
        <v>209</v>
      </c>
      <c r="C222" s="3" t="s">
        <v>604</v>
      </c>
      <c r="D222" s="3" t="s">
        <v>602</v>
      </c>
      <c r="E222" s="3" t="s">
        <v>210</v>
      </c>
      <c r="F222" s="4">
        <v>84</v>
      </c>
      <c r="G222" s="5">
        <v>30537.360000000001</v>
      </c>
      <c r="H222" s="11">
        <f t="shared" si="34"/>
        <v>3664.4832000000001</v>
      </c>
      <c r="I222" s="10">
        <f t="shared" si="35"/>
        <v>5496.7248</v>
      </c>
      <c r="J222" s="10">
        <f t="shared" si="36"/>
        <v>39698.567999999999</v>
      </c>
      <c r="K222" s="10">
        <f t="shared" si="33"/>
        <v>43668.424800000001</v>
      </c>
      <c r="L222" s="6"/>
      <c r="M222" s="3" t="s">
        <v>211</v>
      </c>
      <c r="N222" s="6" t="s">
        <v>603</v>
      </c>
      <c r="O222" s="7" t="s">
        <v>220</v>
      </c>
    </row>
    <row r="223" spans="1:15" ht="75" x14ac:dyDescent="0.2">
      <c r="A223" s="2" t="s">
        <v>208</v>
      </c>
      <c r="B223" s="3" t="s">
        <v>209</v>
      </c>
      <c r="C223" s="3" t="s">
        <v>303</v>
      </c>
      <c r="D223" s="3" t="s">
        <v>616</v>
      </c>
      <c r="E223" s="3" t="s">
        <v>210</v>
      </c>
      <c r="F223" s="4">
        <v>84</v>
      </c>
      <c r="G223" s="5">
        <v>30537.360000000001</v>
      </c>
      <c r="H223" s="11">
        <f t="shared" si="34"/>
        <v>3664.4832000000001</v>
      </c>
      <c r="I223" s="10">
        <f t="shared" si="35"/>
        <v>5496.7248</v>
      </c>
      <c r="J223" s="10">
        <f t="shared" si="36"/>
        <v>39698.567999999999</v>
      </c>
      <c r="K223" s="10">
        <f t="shared" si="33"/>
        <v>43668.424800000001</v>
      </c>
      <c r="L223" s="6"/>
      <c r="M223" s="3" t="s">
        <v>211</v>
      </c>
      <c r="N223" s="6" t="s">
        <v>617</v>
      </c>
      <c r="O223" s="7" t="s">
        <v>304</v>
      </c>
    </row>
    <row r="224" spans="1:15" ht="75" x14ac:dyDescent="0.2">
      <c r="A224" s="2" t="s">
        <v>208</v>
      </c>
      <c r="B224" s="3" t="s">
        <v>209</v>
      </c>
      <c r="C224" s="3" t="s">
        <v>290</v>
      </c>
      <c r="D224" s="3" t="s">
        <v>616</v>
      </c>
      <c r="E224" s="3" t="s">
        <v>210</v>
      </c>
      <c r="F224" s="4">
        <v>28</v>
      </c>
      <c r="G224" s="5">
        <v>30537.360000000001</v>
      </c>
      <c r="H224" s="11">
        <f t="shared" si="34"/>
        <v>3664.4832000000001</v>
      </c>
      <c r="I224" s="10">
        <f t="shared" si="35"/>
        <v>5496.7248</v>
      </c>
      <c r="J224" s="10">
        <f t="shared" si="36"/>
        <v>39698.567999999999</v>
      </c>
      <c r="K224" s="10">
        <f t="shared" si="33"/>
        <v>43668.424800000001</v>
      </c>
      <c r="L224" s="6"/>
      <c r="M224" s="3" t="s">
        <v>211</v>
      </c>
      <c r="N224" s="6" t="s">
        <v>617</v>
      </c>
      <c r="O224" s="7" t="s">
        <v>291</v>
      </c>
    </row>
    <row r="225" spans="1:15" ht="105" x14ac:dyDescent="0.2">
      <c r="A225" s="2" t="s">
        <v>208</v>
      </c>
      <c r="B225" s="3" t="s">
        <v>209</v>
      </c>
      <c r="C225" s="3" t="s">
        <v>232</v>
      </c>
      <c r="D225" s="3" t="s">
        <v>602</v>
      </c>
      <c r="E225" s="3" t="s">
        <v>210</v>
      </c>
      <c r="F225" s="4">
        <v>60</v>
      </c>
      <c r="G225" s="5">
        <v>43624.800000000003</v>
      </c>
      <c r="H225" s="11">
        <f t="shared" si="34"/>
        <v>5234.9760000000006</v>
      </c>
      <c r="I225" s="10">
        <f t="shared" si="35"/>
        <v>7852.4639999999999</v>
      </c>
      <c r="J225" s="10">
        <f t="shared" si="36"/>
        <v>56712.240000000005</v>
      </c>
      <c r="K225" s="10">
        <f t="shared" si="33"/>
        <v>62383.464000000007</v>
      </c>
      <c r="L225" s="6"/>
      <c r="M225" s="3" t="s">
        <v>211</v>
      </c>
      <c r="N225" s="6" t="s">
        <v>603</v>
      </c>
      <c r="O225" s="7" t="s">
        <v>233</v>
      </c>
    </row>
    <row r="226" spans="1:15" ht="75" x14ac:dyDescent="0.2">
      <c r="A226" s="2" t="s">
        <v>208</v>
      </c>
      <c r="B226" s="3" t="s">
        <v>209</v>
      </c>
      <c r="C226" s="3" t="s">
        <v>619</v>
      </c>
      <c r="D226" s="3" t="s">
        <v>616</v>
      </c>
      <c r="E226" s="3" t="s">
        <v>210</v>
      </c>
      <c r="F226" s="4">
        <v>60</v>
      </c>
      <c r="G226" s="5">
        <v>43624.800000000003</v>
      </c>
      <c r="H226" s="11">
        <f t="shared" si="34"/>
        <v>5234.9760000000006</v>
      </c>
      <c r="I226" s="10">
        <f t="shared" si="35"/>
        <v>7852.4639999999999</v>
      </c>
      <c r="J226" s="10">
        <f t="shared" si="36"/>
        <v>56712.240000000005</v>
      </c>
      <c r="K226" s="10">
        <f t="shared" si="33"/>
        <v>62383.464000000007</v>
      </c>
      <c r="L226" s="6"/>
      <c r="M226" s="3" t="s">
        <v>211</v>
      </c>
      <c r="N226" s="6" t="s">
        <v>617</v>
      </c>
      <c r="O226" s="7" t="s">
        <v>289</v>
      </c>
    </row>
    <row r="227" spans="1:15" ht="105" x14ac:dyDescent="0.2">
      <c r="A227" s="2" t="s">
        <v>208</v>
      </c>
      <c r="B227" s="3" t="s">
        <v>209</v>
      </c>
      <c r="C227" s="3" t="s">
        <v>608</v>
      </c>
      <c r="D227" s="3" t="s">
        <v>602</v>
      </c>
      <c r="E227" s="3" t="s">
        <v>210</v>
      </c>
      <c r="F227" s="4">
        <v>84</v>
      </c>
      <c r="G227" s="5">
        <v>61074.720000000001</v>
      </c>
      <c r="H227" s="11">
        <f t="shared" si="34"/>
        <v>7328.9664000000002</v>
      </c>
      <c r="I227" s="10">
        <f t="shared" si="35"/>
        <v>10993.4496</v>
      </c>
      <c r="J227" s="10">
        <f t="shared" si="36"/>
        <v>79397.135999999999</v>
      </c>
      <c r="K227" s="10">
        <f t="shared" si="33"/>
        <v>87336.849600000001</v>
      </c>
      <c r="L227" s="6"/>
      <c r="M227" s="3" t="s">
        <v>211</v>
      </c>
      <c r="N227" s="6" t="s">
        <v>603</v>
      </c>
      <c r="O227" s="7" t="s">
        <v>222</v>
      </c>
    </row>
    <row r="228" spans="1:15" ht="75" x14ac:dyDescent="0.2">
      <c r="A228" s="2" t="s">
        <v>208</v>
      </c>
      <c r="B228" s="3" t="s">
        <v>209</v>
      </c>
      <c r="C228" s="3" t="s">
        <v>608</v>
      </c>
      <c r="D228" s="3" t="s">
        <v>616</v>
      </c>
      <c r="E228" s="3" t="s">
        <v>210</v>
      </c>
      <c r="F228" s="4">
        <v>84</v>
      </c>
      <c r="G228" s="5">
        <v>61074.720000000001</v>
      </c>
      <c r="H228" s="11">
        <f t="shared" si="34"/>
        <v>7328.9664000000002</v>
      </c>
      <c r="I228" s="10">
        <f t="shared" si="35"/>
        <v>10993.4496</v>
      </c>
      <c r="J228" s="10">
        <f t="shared" si="36"/>
        <v>79397.135999999999</v>
      </c>
      <c r="K228" s="10">
        <f t="shared" si="33"/>
        <v>87336.849600000001</v>
      </c>
      <c r="L228" s="6"/>
      <c r="M228" s="3" t="s">
        <v>211</v>
      </c>
      <c r="N228" s="6" t="s">
        <v>617</v>
      </c>
      <c r="O228" s="7" t="s">
        <v>287</v>
      </c>
    </row>
    <row r="229" spans="1:15" ht="105" x14ac:dyDescent="0.2">
      <c r="A229" s="2" t="s">
        <v>208</v>
      </c>
      <c r="B229" s="3" t="s">
        <v>209</v>
      </c>
      <c r="C229" s="3" t="s">
        <v>228</v>
      </c>
      <c r="D229" s="3" t="s">
        <v>602</v>
      </c>
      <c r="E229" s="3" t="s">
        <v>210</v>
      </c>
      <c r="F229" s="4">
        <v>60</v>
      </c>
      <c r="G229" s="5">
        <v>65437.2</v>
      </c>
      <c r="H229" s="11">
        <f t="shared" si="34"/>
        <v>7852.463999999999</v>
      </c>
      <c r="I229" s="10">
        <f t="shared" si="35"/>
        <v>11778.696</v>
      </c>
      <c r="J229" s="10">
        <f t="shared" si="36"/>
        <v>85068.359999999986</v>
      </c>
      <c r="K229" s="10">
        <f t="shared" si="33"/>
        <v>93575.195999999996</v>
      </c>
      <c r="L229" s="6"/>
      <c r="M229" s="3" t="s">
        <v>211</v>
      </c>
      <c r="N229" s="6" t="s">
        <v>603</v>
      </c>
      <c r="O229" s="7" t="s">
        <v>229</v>
      </c>
    </row>
    <row r="230" spans="1:15" ht="75" x14ac:dyDescent="0.2">
      <c r="A230" s="2" t="s">
        <v>208</v>
      </c>
      <c r="B230" s="3" t="s">
        <v>209</v>
      </c>
      <c r="C230" s="3" t="s">
        <v>294</v>
      </c>
      <c r="D230" s="3" t="s">
        <v>616</v>
      </c>
      <c r="E230" s="3" t="s">
        <v>210</v>
      </c>
      <c r="F230" s="4">
        <v>60</v>
      </c>
      <c r="G230" s="5">
        <v>65437.2</v>
      </c>
      <c r="H230" s="11">
        <f t="shared" si="34"/>
        <v>7852.463999999999</v>
      </c>
      <c r="I230" s="10">
        <f t="shared" si="35"/>
        <v>11778.696</v>
      </c>
      <c r="J230" s="10">
        <f t="shared" si="36"/>
        <v>85068.359999999986</v>
      </c>
      <c r="K230" s="10">
        <f t="shared" si="33"/>
        <v>93575.195999999996</v>
      </c>
      <c r="L230" s="6"/>
      <c r="M230" s="3" t="s">
        <v>211</v>
      </c>
      <c r="N230" s="6" t="s">
        <v>617</v>
      </c>
      <c r="O230" s="7" t="s">
        <v>295</v>
      </c>
    </row>
    <row r="231" spans="1:15" ht="105" x14ac:dyDescent="0.2">
      <c r="A231" s="2" t="s">
        <v>208</v>
      </c>
      <c r="B231" s="3" t="s">
        <v>209</v>
      </c>
      <c r="C231" s="3" t="s">
        <v>613</v>
      </c>
      <c r="D231" s="3" t="s">
        <v>602</v>
      </c>
      <c r="E231" s="3" t="s">
        <v>210</v>
      </c>
      <c r="F231" s="4">
        <v>84</v>
      </c>
      <c r="G231" s="5">
        <v>91612.08</v>
      </c>
      <c r="H231" s="11">
        <f t="shared" si="34"/>
        <v>10993.4496</v>
      </c>
      <c r="I231" s="10">
        <f t="shared" si="35"/>
        <v>16490.1744</v>
      </c>
      <c r="J231" s="10">
        <f t="shared" si="36"/>
        <v>119095.70400000001</v>
      </c>
      <c r="K231" s="10">
        <f t="shared" si="33"/>
        <v>131005.27440000002</v>
      </c>
      <c r="L231" s="6"/>
      <c r="M231" s="3" t="s">
        <v>211</v>
      </c>
      <c r="N231" s="6" t="s">
        <v>603</v>
      </c>
      <c r="O231" s="7" t="s">
        <v>219</v>
      </c>
    </row>
    <row r="232" spans="1:15" ht="75" x14ac:dyDescent="0.2">
      <c r="A232" s="2" t="s">
        <v>208</v>
      </c>
      <c r="B232" s="3" t="s">
        <v>209</v>
      </c>
      <c r="C232" s="3" t="s">
        <v>613</v>
      </c>
      <c r="D232" s="3" t="s">
        <v>616</v>
      </c>
      <c r="E232" s="3" t="s">
        <v>210</v>
      </c>
      <c r="F232" s="4">
        <v>84</v>
      </c>
      <c r="G232" s="5">
        <v>91612.08</v>
      </c>
      <c r="H232" s="11">
        <f t="shared" si="34"/>
        <v>10993.4496</v>
      </c>
      <c r="I232" s="10">
        <f t="shared" si="35"/>
        <v>16490.1744</v>
      </c>
      <c r="J232" s="10">
        <f t="shared" si="36"/>
        <v>119095.70400000001</v>
      </c>
      <c r="K232" s="10">
        <f t="shared" si="33"/>
        <v>131005.27440000002</v>
      </c>
      <c r="L232" s="6"/>
      <c r="M232" s="3" t="s">
        <v>211</v>
      </c>
      <c r="N232" s="6" t="s">
        <v>617</v>
      </c>
      <c r="O232" s="7" t="s">
        <v>288</v>
      </c>
    </row>
    <row r="233" spans="1:15" ht="60" x14ac:dyDescent="0.2">
      <c r="A233" s="2" t="s">
        <v>47</v>
      </c>
      <c r="B233" s="3" t="s">
        <v>377</v>
      </c>
      <c r="C233" s="3" t="s">
        <v>443</v>
      </c>
      <c r="D233" s="3" t="s">
        <v>381</v>
      </c>
      <c r="E233" s="3" t="s">
        <v>173</v>
      </c>
      <c r="F233" s="4">
        <v>1</v>
      </c>
      <c r="G233" s="5">
        <v>533.6</v>
      </c>
      <c r="H233" s="11">
        <f t="shared" si="34"/>
        <v>64.031999999999996</v>
      </c>
      <c r="I233" s="10">
        <f t="shared" si="35"/>
        <v>96.048000000000002</v>
      </c>
      <c r="J233" s="10">
        <f t="shared" si="36"/>
        <v>693.68000000000006</v>
      </c>
      <c r="K233" s="10">
        <f t="shared" si="33"/>
        <v>763.04800000000012</v>
      </c>
      <c r="L233" s="6"/>
      <c r="M233" s="3" t="s">
        <v>378</v>
      </c>
      <c r="N233" s="6" t="s">
        <v>439</v>
      </c>
      <c r="O233" s="7" t="s">
        <v>444</v>
      </c>
    </row>
    <row r="234" spans="1:15" ht="60" x14ac:dyDescent="0.2">
      <c r="A234" s="2" t="s">
        <v>47</v>
      </c>
      <c r="B234" s="3" t="s">
        <v>377</v>
      </c>
      <c r="C234" s="3" t="s">
        <v>441</v>
      </c>
      <c r="D234" s="3" t="s">
        <v>381</v>
      </c>
      <c r="E234" s="3" t="s">
        <v>173</v>
      </c>
      <c r="F234" s="4">
        <v>1</v>
      </c>
      <c r="G234" s="5">
        <v>1067.2</v>
      </c>
      <c r="H234" s="11">
        <f t="shared" si="34"/>
        <v>128.06399999999999</v>
      </c>
      <c r="I234" s="10">
        <f t="shared" si="35"/>
        <v>192.096</v>
      </c>
      <c r="J234" s="10">
        <f t="shared" si="36"/>
        <v>1387.3600000000001</v>
      </c>
      <c r="K234" s="10">
        <f t="shared" si="33"/>
        <v>1526.0960000000002</v>
      </c>
      <c r="L234" s="6"/>
      <c r="M234" s="3" t="s">
        <v>378</v>
      </c>
      <c r="N234" s="6" t="s">
        <v>439</v>
      </c>
      <c r="O234" s="7" t="s">
        <v>442</v>
      </c>
    </row>
    <row r="235" spans="1:15" ht="60" x14ac:dyDescent="0.2">
      <c r="A235" s="2" t="s">
        <v>47</v>
      </c>
      <c r="B235" s="3" t="s">
        <v>377</v>
      </c>
      <c r="C235" s="3" t="s">
        <v>438</v>
      </c>
      <c r="D235" s="3" t="s">
        <v>381</v>
      </c>
      <c r="E235" s="3" t="s">
        <v>173</v>
      </c>
      <c r="F235" s="4">
        <v>1</v>
      </c>
      <c r="G235" s="5">
        <v>1600.8</v>
      </c>
      <c r="H235" s="11">
        <f t="shared" si="34"/>
        <v>192.09599999999998</v>
      </c>
      <c r="I235" s="10">
        <f t="shared" si="35"/>
        <v>288.14400000000001</v>
      </c>
      <c r="J235" s="10">
        <f t="shared" si="36"/>
        <v>2081.04</v>
      </c>
      <c r="K235" s="10">
        <f t="shared" si="33"/>
        <v>2289.1440000000002</v>
      </c>
      <c r="L235" s="6"/>
      <c r="M235" s="3" t="s">
        <v>378</v>
      </c>
      <c r="N235" s="6" t="s">
        <v>439</v>
      </c>
      <c r="O235" s="7" t="s">
        <v>440</v>
      </c>
    </row>
    <row r="236" spans="1:15" ht="90" x14ac:dyDescent="0.2">
      <c r="A236" s="2" t="s">
        <v>105</v>
      </c>
      <c r="B236" s="3" t="s">
        <v>106</v>
      </c>
      <c r="C236" s="3" t="s">
        <v>348</v>
      </c>
      <c r="D236" s="3" t="s">
        <v>456</v>
      </c>
      <c r="E236" s="3" t="s">
        <v>193</v>
      </c>
      <c r="F236" s="4">
        <v>60</v>
      </c>
      <c r="G236" s="5">
        <v>3310.68</v>
      </c>
      <c r="H236" s="11">
        <f t="shared" si="34"/>
        <v>397.28159999999997</v>
      </c>
      <c r="I236" s="10">
        <f t="shared" si="35"/>
        <v>595.92239999999993</v>
      </c>
      <c r="J236" s="10">
        <f t="shared" si="36"/>
        <v>4303.884</v>
      </c>
      <c r="K236" s="10">
        <f t="shared" si="33"/>
        <v>4734.2724000000007</v>
      </c>
      <c r="L236" s="6"/>
      <c r="M236" s="3" t="s">
        <v>107</v>
      </c>
      <c r="N236" s="6" t="s">
        <v>457</v>
      </c>
      <c r="O236" s="7" t="s">
        <v>349</v>
      </c>
    </row>
    <row r="237" spans="1:15" ht="90" x14ac:dyDescent="0.2">
      <c r="A237" s="2" t="s">
        <v>105</v>
      </c>
      <c r="B237" s="3" t="s">
        <v>106</v>
      </c>
      <c r="C237" s="3" t="s">
        <v>346</v>
      </c>
      <c r="D237" s="3" t="s">
        <v>456</v>
      </c>
      <c r="E237" s="3" t="s">
        <v>193</v>
      </c>
      <c r="F237" s="4">
        <v>60</v>
      </c>
      <c r="G237" s="5">
        <v>6621.37</v>
      </c>
      <c r="H237" s="11">
        <f t="shared" si="34"/>
        <v>794.56439999999998</v>
      </c>
      <c r="I237" s="10">
        <f t="shared" si="35"/>
        <v>1191.8465999999999</v>
      </c>
      <c r="J237" s="10">
        <f t="shared" si="36"/>
        <v>8607.780999999999</v>
      </c>
      <c r="K237" s="10">
        <f t="shared" si="33"/>
        <v>9468.5591000000004</v>
      </c>
      <c r="L237" s="6"/>
      <c r="M237" s="3" t="s">
        <v>107</v>
      </c>
      <c r="N237" s="6" t="s">
        <v>457</v>
      </c>
      <c r="O237" s="7" t="s">
        <v>347</v>
      </c>
    </row>
    <row r="238" spans="1:15" ht="90" x14ac:dyDescent="0.2">
      <c r="A238" s="2" t="s">
        <v>105</v>
      </c>
      <c r="B238" s="3" t="s">
        <v>106</v>
      </c>
      <c r="C238" s="3" t="s">
        <v>350</v>
      </c>
      <c r="D238" s="3" t="s">
        <v>456</v>
      </c>
      <c r="E238" s="3" t="s">
        <v>193</v>
      </c>
      <c r="F238" s="4">
        <v>60</v>
      </c>
      <c r="G238" s="5">
        <v>9932.0499999999993</v>
      </c>
      <c r="H238" s="11">
        <f t="shared" si="34"/>
        <v>1191.8459999999998</v>
      </c>
      <c r="I238" s="10">
        <f t="shared" si="35"/>
        <v>1787.7689999999998</v>
      </c>
      <c r="J238" s="10">
        <f t="shared" si="36"/>
        <v>12911.664999999999</v>
      </c>
      <c r="K238" s="10">
        <f t="shared" si="33"/>
        <v>14202.8315</v>
      </c>
      <c r="L238" s="6"/>
      <c r="M238" s="3" t="s">
        <v>107</v>
      </c>
      <c r="N238" s="6" t="s">
        <v>457</v>
      </c>
      <c r="O238" s="7" t="s">
        <v>351</v>
      </c>
    </row>
    <row r="239" spans="1:15" ht="60" x14ac:dyDescent="0.2">
      <c r="A239" s="2" t="s">
        <v>76</v>
      </c>
      <c r="B239" s="3" t="s">
        <v>76</v>
      </c>
      <c r="C239" s="3" t="s">
        <v>236</v>
      </c>
      <c r="D239" s="3" t="s">
        <v>385</v>
      </c>
      <c r="E239" s="3" t="s">
        <v>184</v>
      </c>
      <c r="F239" s="4">
        <v>20</v>
      </c>
      <c r="G239" s="5">
        <v>10.119999999999999</v>
      </c>
      <c r="H239" s="9">
        <f>G239*0.18</f>
        <v>1.8215999999999999</v>
      </c>
      <c r="I239" s="10">
        <f>G239*0.31</f>
        <v>3.1371999999999995</v>
      </c>
      <c r="J239" s="10">
        <f>G239+(G239*0.18)+(G239*0.31)</f>
        <v>15.078799999999999</v>
      </c>
      <c r="K239" s="10">
        <f t="shared" si="33"/>
        <v>16.586680000000001</v>
      </c>
      <c r="L239" s="6"/>
      <c r="M239" s="3" t="s">
        <v>626</v>
      </c>
      <c r="N239" s="6" t="s">
        <v>627</v>
      </c>
      <c r="O239" s="7" t="s">
        <v>629</v>
      </c>
    </row>
    <row r="240" spans="1:15" ht="60" x14ac:dyDescent="0.2">
      <c r="A240" s="2" t="s">
        <v>76</v>
      </c>
      <c r="B240" s="3" t="s">
        <v>76</v>
      </c>
      <c r="C240" s="3" t="s">
        <v>372</v>
      </c>
      <c r="D240" s="3" t="s">
        <v>385</v>
      </c>
      <c r="E240" s="3" t="s">
        <v>184</v>
      </c>
      <c r="F240" s="4">
        <v>28</v>
      </c>
      <c r="G240" s="5">
        <v>14.26</v>
      </c>
      <c r="H240" s="9">
        <f>G240*0.18</f>
        <v>2.5667999999999997</v>
      </c>
      <c r="I240" s="10">
        <f>G240*0.31</f>
        <v>4.4206000000000003</v>
      </c>
      <c r="J240" s="10">
        <f>G240+(G240*0.18)+(G240*0.31)</f>
        <v>21.247399999999999</v>
      </c>
      <c r="K240" s="10">
        <f t="shared" si="33"/>
        <v>23.372140000000002</v>
      </c>
      <c r="L240" s="6"/>
      <c r="M240" s="3" t="s">
        <v>626</v>
      </c>
      <c r="N240" s="6" t="s">
        <v>627</v>
      </c>
      <c r="O240" s="7" t="s">
        <v>628</v>
      </c>
    </row>
    <row r="241" spans="1:15" ht="60" x14ac:dyDescent="0.2">
      <c r="A241" s="2" t="s">
        <v>76</v>
      </c>
      <c r="B241" s="3" t="s">
        <v>76</v>
      </c>
      <c r="C241" s="3" t="s">
        <v>194</v>
      </c>
      <c r="D241" s="3" t="s">
        <v>385</v>
      </c>
      <c r="E241" s="3" t="s">
        <v>184</v>
      </c>
      <c r="F241" s="4">
        <v>50</v>
      </c>
      <c r="G241" s="5">
        <v>25.53</v>
      </c>
      <c r="H241" s="9">
        <f>G241*0.18</f>
        <v>4.5953999999999997</v>
      </c>
      <c r="I241" s="10">
        <f>G241*0.31</f>
        <v>7.9142999999999999</v>
      </c>
      <c r="J241" s="10">
        <f>G241+(G241*0.18)+(G241*0.31)</f>
        <v>38.039699999999996</v>
      </c>
      <c r="K241" s="10">
        <f t="shared" si="33"/>
        <v>41.843669999999996</v>
      </c>
      <c r="L241" s="6"/>
      <c r="M241" s="3" t="s">
        <v>626</v>
      </c>
      <c r="N241" s="6" t="s">
        <v>627</v>
      </c>
      <c r="O241" s="7" t="s">
        <v>631</v>
      </c>
    </row>
    <row r="242" spans="1:15" ht="60" x14ac:dyDescent="0.2">
      <c r="A242" s="2" t="s">
        <v>76</v>
      </c>
      <c r="B242" s="3" t="s">
        <v>76</v>
      </c>
      <c r="C242" s="3" t="s">
        <v>274</v>
      </c>
      <c r="D242" s="3" t="s">
        <v>385</v>
      </c>
      <c r="E242" s="3" t="s">
        <v>184</v>
      </c>
      <c r="F242" s="4">
        <v>56</v>
      </c>
      <c r="G242" s="5">
        <v>28.52</v>
      </c>
      <c r="H242" s="9">
        <f>G242*0.18</f>
        <v>5.1335999999999995</v>
      </c>
      <c r="I242" s="10">
        <f>G242*0.31</f>
        <v>8.8412000000000006</v>
      </c>
      <c r="J242" s="10">
        <f>G242+(G242*0.18)+(G242*0.31)</f>
        <v>42.494799999999998</v>
      </c>
      <c r="K242" s="10">
        <f t="shared" si="33"/>
        <v>46.744280000000003</v>
      </c>
      <c r="L242" s="6"/>
      <c r="M242" s="3" t="s">
        <v>626</v>
      </c>
      <c r="N242" s="6" t="s">
        <v>627</v>
      </c>
      <c r="O242" s="7" t="s">
        <v>630</v>
      </c>
    </row>
    <row r="243" spans="1:15" ht="120" x14ac:dyDescent="0.2">
      <c r="A243" s="2" t="s">
        <v>77</v>
      </c>
      <c r="B243" s="3" t="s">
        <v>77</v>
      </c>
      <c r="C243" s="3" t="s">
        <v>398</v>
      </c>
      <c r="D243" s="3" t="s">
        <v>381</v>
      </c>
      <c r="E243" s="3" t="s">
        <v>189</v>
      </c>
      <c r="F243" s="4">
        <v>1</v>
      </c>
      <c r="G243" s="5">
        <v>10.63</v>
      </c>
      <c r="H243" s="9">
        <f>G243*0.18</f>
        <v>1.9134</v>
      </c>
      <c r="I243" s="10">
        <f>G243*0.31</f>
        <v>3.2953000000000001</v>
      </c>
      <c r="J243" s="10">
        <f>G243+(G243*0.18)+(G243*0.31)</f>
        <v>15.838699999999999</v>
      </c>
      <c r="K243" s="10">
        <f t="shared" si="33"/>
        <v>17.42257</v>
      </c>
      <c r="L243" s="6"/>
      <c r="M243" s="3" t="s">
        <v>78</v>
      </c>
      <c r="N243" s="6" t="s">
        <v>445</v>
      </c>
      <c r="O243" s="7" t="s">
        <v>446</v>
      </c>
    </row>
    <row r="244" spans="1:15" ht="90" x14ac:dyDescent="0.2">
      <c r="A244" s="2" t="s">
        <v>158</v>
      </c>
      <c r="B244" s="3" t="s">
        <v>158</v>
      </c>
      <c r="C244" s="3" t="s">
        <v>571</v>
      </c>
      <c r="D244" s="3" t="s">
        <v>261</v>
      </c>
      <c r="E244" s="3" t="s">
        <v>273</v>
      </c>
      <c r="F244" s="4">
        <v>14</v>
      </c>
      <c r="G244" s="5">
        <v>82</v>
      </c>
      <c r="H244" s="11">
        <f>G244*0.15</f>
        <v>12.299999999999999</v>
      </c>
      <c r="I244" s="10">
        <f>G244*0.25</f>
        <v>20.5</v>
      </c>
      <c r="J244" s="10">
        <f>G244+(G244*0.15)+(G244*0.25)</f>
        <v>114.8</v>
      </c>
      <c r="K244" s="10">
        <f t="shared" si="33"/>
        <v>126.28</v>
      </c>
      <c r="L244" s="6"/>
      <c r="M244" s="3" t="s">
        <v>568</v>
      </c>
      <c r="N244" s="6" t="s">
        <v>569</v>
      </c>
      <c r="O244" s="7" t="s">
        <v>572</v>
      </c>
    </row>
    <row r="245" spans="1:15" ht="90" x14ac:dyDescent="0.2">
      <c r="A245" s="2" t="s">
        <v>158</v>
      </c>
      <c r="B245" s="3" t="s">
        <v>158</v>
      </c>
      <c r="C245" s="3" t="s">
        <v>567</v>
      </c>
      <c r="D245" s="3" t="s">
        <v>261</v>
      </c>
      <c r="E245" s="3" t="s">
        <v>273</v>
      </c>
      <c r="F245" s="4">
        <v>28</v>
      </c>
      <c r="G245" s="5">
        <v>164</v>
      </c>
      <c r="H245" s="11">
        <f>G245*0.15</f>
        <v>24.599999999999998</v>
      </c>
      <c r="I245" s="10">
        <f>G245*0.25</f>
        <v>41</v>
      </c>
      <c r="J245" s="10">
        <f>G245+(G245*0.15)+(G245*0.25)</f>
        <v>229.6</v>
      </c>
      <c r="K245" s="10">
        <f t="shared" si="33"/>
        <v>252.56</v>
      </c>
      <c r="L245" s="6"/>
      <c r="M245" s="3" t="s">
        <v>568</v>
      </c>
      <c r="N245" s="6" t="s">
        <v>569</v>
      </c>
      <c r="O245" s="7" t="s">
        <v>570</v>
      </c>
    </row>
    <row r="246" spans="1:15" ht="90" x14ac:dyDescent="0.2">
      <c r="A246" s="2" t="s">
        <v>158</v>
      </c>
      <c r="B246" s="3" t="s">
        <v>158</v>
      </c>
      <c r="C246" s="3" t="s">
        <v>575</v>
      </c>
      <c r="D246" s="3" t="s">
        <v>261</v>
      </c>
      <c r="E246" s="3" t="s">
        <v>273</v>
      </c>
      <c r="F246" s="4">
        <v>14</v>
      </c>
      <c r="G246" s="5">
        <v>164</v>
      </c>
      <c r="H246" s="11">
        <f>G246*0.15</f>
        <v>24.599999999999998</v>
      </c>
      <c r="I246" s="10">
        <f>G246*0.25</f>
        <v>41</v>
      </c>
      <c r="J246" s="10">
        <f>G246+(G246*0.15)+(G246*0.25)</f>
        <v>229.6</v>
      </c>
      <c r="K246" s="10">
        <f t="shared" si="33"/>
        <v>252.56</v>
      </c>
      <c r="L246" s="6"/>
      <c r="M246" s="3" t="s">
        <v>568</v>
      </c>
      <c r="N246" s="6" t="s">
        <v>569</v>
      </c>
      <c r="O246" s="7" t="s">
        <v>576</v>
      </c>
    </row>
    <row r="247" spans="1:15" ht="90" x14ac:dyDescent="0.2">
      <c r="A247" s="2" t="s">
        <v>158</v>
      </c>
      <c r="B247" s="3" t="s">
        <v>158</v>
      </c>
      <c r="C247" s="3" t="s">
        <v>573</v>
      </c>
      <c r="D247" s="3" t="s">
        <v>261</v>
      </c>
      <c r="E247" s="3" t="s">
        <v>273</v>
      </c>
      <c r="F247" s="4">
        <v>28</v>
      </c>
      <c r="G247" s="5">
        <v>328</v>
      </c>
      <c r="H247" s="11">
        <f>G247*0.15</f>
        <v>49.199999999999996</v>
      </c>
      <c r="I247" s="10">
        <f>G247*0.25</f>
        <v>82</v>
      </c>
      <c r="J247" s="10">
        <f>G247+(G247*0.15)+(G247*0.25)</f>
        <v>459.2</v>
      </c>
      <c r="K247" s="10">
        <f t="shared" si="33"/>
        <v>505.12</v>
      </c>
      <c r="L247" s="6"/>
      <c r="M247" s="3" t="s">
        <v>568</v>
      </c>
      <c r="N247" s="6" t="s">
        <v>569</v>
      </c>
      <c r="O247" s="7" t="s">
        <v>574</v>
      </c>
    </row>
    <row r="248" spans="1:15" ht="60" x14ac:dyDescent="0.2">
      <c r="A248" s="2" t="s">
        <v>79</v>
      </c>
      <c r="B248" s="3" t="s">
        <v>110</v>
      </c>
      <c r="C248" s="3" t="s">
        <v>196</v>
      </c>
      <c r="D248" s="3" t="s">
        <v>277</v>
      </c>
      <c r="E248" s="3" t="s">
        <v>179</v>
      </c>
      <c r="F248" s="4">
        <v>20</v>
      </c>
      <c r="G248" s="5">
        <v>12.17</v>
      </c>
      <c r="H248" s="9">
        <f>G248*0.18</f>
        <v>2.1905999999999999</v>
      </c>
      <c r="I248" s="10">
        <f>G248*0.31</f>
        <v>3.7726999999999999</v>
      </c>
      <c r="J248" s="10">
        <f>G248+(G248*0.18)+(G248*0.31)</f>
        <v>18.133299999999998</v>
      </c>
      <c r="K248" s="10">
        <f t="shared" si="33"/>
        <v>19.946629999999999</v>
      </c>
      <c r="L248" s="6"/>
      <c r="M248" s="3" t="s">
        <v>111</v>
      </c>
      <c r="N248" s="6" t="s">
        <v>485</v>
      </c>
      <c r="O248" s="7" t="s">
        <v>112</v>
      </c>
    </row>
    <row r="249" spans="1:15" ht="90" x14ac:dyDescent="0.2">
      <c r="A249" s="2" t="s">
        <v>80</v>
      </c>
      <c r="B249" s="3" t="s">
        <v>117</v>
      </c>
      <c r="C249" s="3" t="s">
        <v>620</v>
      </c>
      <c r="D249" s="3" t="s">
        <v>384</v>
      </c>
      <c r="E249" s="3" t="s">
        <v>198</v>
      </c>
      <c r="F249" s="4">
        <v>10</v>
      </c>
      <c r="G249" s="5">
        <v>1469.74</v>
      </c>
      <c r="H249" s="11">
        <f>G249*0.12</f>
        <v>176.36879999999999</v>
      </c>
      <c r="I249" s="10">
        <f>G249*0.18</f>
        <v>264.5532</v>
      </c>
      <c r="J249" s="10">
        <f>G249+(G249*0.12)+(G249*0.18)</f>
        <v>1910.662</v>
      </c>
      <c r="K249" s="10">
        <f t="shared" si="33"/>
        <v>2101.7282</v>
      </c>
      <c r="L249" s="6"/>
      <c r="M249" s="3" t="s">
        <v>118</v>
      </c>
      <c r="N249" s="6" t="s">
        <v>621</v>
      </c>
      <c r="O249" s="7" t="s">
        <v>278</v>
      </c>
    </row>
  </sheetData>
  <autoFilter ref="A2:O249">
    <sortState ref="A3:O249">
      <sortCondition ref="G3:G249"/>
    </sortState>
  </autoFilter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2019-11-24T19:16:44Z</dcterms:created>
  <dcterms:modified xsi:type="dcterms:W3CDTF">2019-11-29T06:37:14Z</dcterms:modified>
</cp:coreProperties>
</file>