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OneDrive\Рабочий стол\"/>
    </mc:Choice>
  </mc:AlternateContent>
  <xr:revisionPtr revIDLastSave="0" documentId="13_ncr:2001_{EEB70ACA-6B08-44D7-8367-30589239A468}" xr6:coauthVersionLast="47" xr6:coauthVersionMax="47" xr10:uidLastSave="{00000000-0000-0000-0000-000000000000}"/>
  <bookViews>
    <workbookView xWindow="-120" yWindow="-120" windowWidth="15600" windowHeight="11160" tabRatio="648" xr2:uid="{00000000-000D-0000-FFFF-FFFF00000000}"/>
  </bookViews>
  <sheets>
    <sheet name="15.08.2025" sheetId="7" r:id="rId1"/>
  </sheets>
  <definedNames>
    <definedName name="_xlnm._FilterDatabase" localSheetId="0" hidden="1">'15.08.2025'!$A$2:$P$393</definedName>
  </definedNames>
  <calcPr calcId="19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20" i="7" l="1"/>
  <c r="K220" i="7" s="1"/>
  <c r="I220" i="7"/>
  <c r="H220" i="7"/>
  <c r="H329" i="7"/>
  <c r="I329" i="7"/>
  <c r="H285" i="7"/>
  <c r="I285" i="7"/>
  <c r="H283" i="7"/>
  <c r="I283" i="7"/>
  <c r="H282" i="7"/>
  <c r="I282" i="7"/>
  <c r="H284" i="7"/>
  <c r="I284" i="7"/>
  <c r="H308" i="7"/>
  <c r="I308" i="7"/>
  <c r="H310" i="7"/>
  <c r="I310" i="7"/>
  <c r="H309" i="7"/>
  <c r="I309" i="7"/>
  <c r="H346" i="7"/>
  <c r="I346" i="7"/>
  <c r="H347" i="7"/>
  <c r="I347" i="7"/>
  <c r="H217" i="7"/>
  <c r="I217" i="7"/>
  <c r="H216" i="7"/>
  <c r="I216" i="7"/>
  <c r="H260" i="7"/>
  <c r="I260" i="7"/>
  <c r="H261" i="7"/>
  <c r="I261" i="7"/>
  <c r="H390" i="7"/>
  <c r="I390" i="7"/>
  <c r="H340" i="7"/>
  <c r="I340" i="7"/>
  <c r="H21" i="7"/>
  <c r="I21" i="7"/>
  <c r="H19" i="7"/>
  <c r="I19" i="7"/>
  <c r="J19" i="7" s="1"/>
  <c r="K19" i="7" s="1"/>
  <c r="H20" i="7"/>
  <c r="I20" i="7"/>
  <c r="H18" i="7"/>
  <c r="I18" i="7"/>
  <c r="J18" i="7" s="1"/>
  <c r="K18" i="7" s="1"/>
  <c r="H191" i="7"/>
  <c r="I191" i="7"/>
  <c r="H192" i="7"/>
  <c r="I192" i="7"/>
  <c r="J192" i="7" s="1"/>
  <c r="K192" i="7" s="1"/>
  <c r="H38" i="7"/>
  <c r="I38" i="7"/>
  <c r="H33" i="7"/>
  <c r="I33" i="7"/>
  <c r="J33" i="7" s="1"/>
  <c r="K33" i="7" s="1"/>
  <c r="H36" i="7"/>
  <c r="I36" i="7"/>
  <c r="H35" i="7"/>
  <c r="I35" i="7"/>
  <c r="J35" i="7" s="1"/>
  <c r="K35" i="7" s="1"/>
  <c r="H34" i="7"/>
  <c r="I34" i="7"/>
  <c r="H37" i="7"/>
  <c r="I37" i="7"/>
  <c r="J37" i="7" s="1"/>
  <c r="K37" i="7" s="1"/>
  <c r="H219" i="7"/>
  <c r="I219" i="7"/>
  <c r="H218" i="7"/>
  <c r="I218" i="7"/>
  <c r="J218" i="7" s="1"/>
  <c r="K218" i="7" s="1"/>
  <c r="H244" i="7"/>
  <c r="I244" i="7"/>
  <c r="H250" i="7"/>
  <c r="I250" i="7"/>
  <c r="J250" i="7" s="1"/>
  <c r="K250" i="7" s="1"/>
  <c r="H251" i="7"/>
  <c r="I251" i="7"/>
  <c r="H245" i="7"/>
  <c r="I245" i="7"/>
  <c r="J245" i="7" s="1"/>
  <c r="K245" i="7" s="1"/>
  <c r="H252" i="7"/>
  <c r="I252" i="7"/>
  <c r="H253" i="7"/>
  <c r="I253" i="7"/>
  <c r="J253" i="7" s="1"/>
  <c r="K253" i="7" s="1"/>
  <c r="H213" i="7"/>
  <c r="I213" i="7"/>
  <c r="H193" i="7"/>
  <c r="I193" i="7"/>
  <c r="J193" i="7" s="1"/>
  <c r="K193" i="7" s="1"/>
  <c r="H195" i="7"/>
  <c r="I195" i="7"/>
  <c r="H201" i="7"/>
  <c r="I201" i="7"/>
  <c r="J201" i="7" s="1"/>
  <c r="K201" i="7" s="1"/>
  <c r="H203" i="7"/>
  <c r="I203" i="7"/>
  <c r="H205" i="7"/>
  <c r="I205" i="7"/>
  <c r="J205" i="7" s="1"/>
  <c r="K205" i="7" s="1"/>
  <c r="H194" i="7"/>
  <c r="I194" i="7"/>
  <c r="H196" i="7"/>
  <c r="I196" i="7"/>
  <c r="J196" i="7" s="1"/>
  <c r="K196" i="7" s="1"/>
  <c r="H202" i="7"/>
  <c r="I202" i="7"/>
  <c r="H204" i="7"/>
  <c r="I204" i="7"/>
  <c r="J204" i="7" s="1"/>
  <c r="K204" i="7" s="1"/>
  <c r="H206" i="7"/>
  <c r="I206" i="7"/>
  <c r="H279" i="7"/>
  <c r="I279" i="7"/>
  <c r="J279" i="7" s="1"/>
  <c r="K279" i="7" s="1"/>
  <c r="H280" i="7"/>
  <c r="I280" i="7"/>
  <c r="H173" i="7"/>
  <c r="I173" i="7"/>
  <c r="J173" i="7" s="1"/>
  <c r="K173" i="7" s="1"/>
  <c r="H174" i="7"/>
  <c r="I174" i="7"/>
  <c r="H176" i="7"/>
  <c r="I176" i="7"/>
  <c r="J176" i="7" s="1"/>
  <c r="K176" i="7" s="1"/>
  <c r="H175" i="7"/>
  <c r="I175" i="7"/>
  <c r="H353" i="7"/>
  <c r="I353" i="7"/>
  <c r="J353" i="7" s="1"/>
  <c r="K353" i="7" s="1"/>
  <c r="H333" i="7"/>
  <c r="I333" i="7"/>
  <c r="H108" i="7"/>
  <c r="I108" i="7"/>
  <c r="J108" i="7" s="1"/>
  <c r="K108" i="7" s="1"/>
  <c r="H149" i="7"/>
  <c r="I149" i="7"/>
  <c r="H391" i="7"/>
  <c r="I391" i="7"/>
  <c r="H331" i="7"/>
  <c r="I331" i="7"/>
  <c r="H29" i="7"/>
  <c r="I29" i="7"/>
  <c r="H30" i="7"/>
  <c r="I30" i="7"/>
  <c r="H281" i="7"/>
  <c r="I281" i="7"/>
  <c r="H315" i="7"/>
  <c r="I315" i="7"/>
  <c r="H316" i="7"/>
  <c r="I316" i="7"/>
  <c r="H45" i="7"/>
  <c r="I45" i="7"/>
  <c r="H43" i="7"/>
  <c r="I43" i="7"/>
  <c r="H41" i="7"/>
  <c r="I41" i="7"/>
  <c r="H161" i="7"/>
  <c r="I161" i="7"/>
  <c r="H109" i="7"/>
  <c r="I109" i="7"/>
  <c r="H27" i="7"/>
  <c r="I27" i="7"/>
  <c r="H28" i="7"/>
  <c r="I28" i="7"/>
  <c r="H150" i="7"/>
  <c r="I150" i="7"/>
  <c r="H330" i="7"/>
  <c r="I330" i="7"/>
  <c r="H383" i="7"/>
  <c r="I383" i="7"/>
  <c r="H321" i="7"/>
  <c r="I321" i="7"/>
  <c r="H382" i="7"/>
  <c r="J382" i="7" s="1"/>
  <c r="K382" i="7" s="1"/>
  <c r="I382" i="7"/>
  <c r="H78" i="7"/>
  <c r="I78" i="7"/>
  <c r="H183" i="7"/>
  <c r="I183" i="7"/>
  <c r="H327" i="7"/>
  <c r="I327" i="7"/>
  <c r="H328" i="7"/>
  <c r="I328" i="7"/>
  <c r="H317" i="7"/>
  <c r="I317" i="7"/>
  <c r="H319" i="7"/>
  <c r="I319" i="7"/>
  <c r="H318" i="7"/>
  <c r="I318" i="7"/>
  <c r="H326" i="7"/>
  <c r="I326" i="7"/>
  <c r="H313" i="7"/>
  <c r="I313" i="7"/>
  <c r="H314" i="7"/>
  <c r="I314" i="7"/>
  <c r="H40" i="7"/>
  <c r="I40" i="7"/>
  <c r="H110" i="7"/>
  <c r="I110" i="7"/>
  <c r="H112" i="7"/>
  <c r="I112" i="7"/>
  <c r="H111" i="7"/>
  <c r="I111" i="7"/>
  <c r="H311" i="7"/>
  <c r="I311" i="7"/>
  <c r="H312" i="7"/>
  <c r="I312" i="7"/>
  <c r="H182" i="7"/>
  <c r="I182" i="7"/>
  <c r="H46" i="7"/>
  <c r="I46" i="7"/>
  <c r="H44" i="7"/>
  <c r="I44" i="7"/>
  <c r="H42" i="7"/>
  <c r="I42" i="7"/>
  <c r="H322" i="7"/>
  <c r="I322" i="7"/>
  <c r="H324" i="7"/>
  <c r="I324" i="7"/>
  <c r="H325" i="7"/>
  <c r="I325" i="7"/>
  <c r="H77" i="7"/>
  <c r="I77" i="7"/>
  <c r="H185" i="7"/>
  <c r="I185" i="7"/>
  <c r="H187" i="7"/>
  <c r="I187" i="7"/>
  <c r="H184" i="7"/>
  <c r="I184" i="7"/>
  <c r="H95" i="7"/>
  <c r="I95" i="7"/>
  <c r="H94" i="7"/>
  <c r="I94" i="7"/>
  <c r="H96" i="7"/>
  <c r="I96" i="7"/>
  <c r="H97" i="7"/>
  <c r="I97" i="7"/>
  <c r="H98" i="7"/>
  <c r="I98" i="7"/>
  <c r="H99" i="7"/>
  <c r="I99" i="7"/>
  <c r="H100" i="7"/>
  <c r="I100" i="7"/>
  <c r="H101" i="7"/>
  <c r="I101" i="7"/>
  <c r="H186" i="7"/>
  <c r="I186" i="7"/>
  <c r="H350" i="7"/>
  <c r="I350" i="7"/>
  <c r="H351" i="7"/>
  <c r="I351" i="7"/>
  <c r="H320" i="7"/>
  <c r="I320" i="7"/>
  <c r="H323" i="7"/>
  <c r="I323" i="7"/>
  <c r="H79" i="7"/>
  <c r="I79" i="7"/>
  <c r="H385" i="7"/>
  <c r="I385" i="7"/>
  <c r="H386" i="7"/>
  <c r="I386" i="7"/>
  <c r="H384" i="7"/>
  <c r="I384" i="7"/>
  <c r="H80" i="7"/>
  <c r="I80" i="7"/>
  <c r="H168" i="7"/>
  <c r="I168" i="7"/>
  <c r="H169" i="7"/>
  <c r="I169" i="7"/>
  <c r="H170" i="7"/>
  <c r="I170" i="7"/>
  <c r="H81" i="7"/>
  <c r="I81" i="7"/>
  <c r="H388" i="7"/>
  <c r="I388" i="7"/>
  <c r="H389" i="7"/>
  <c r="I389" i="7"/>
  <c r="H387" i="7"/>
  <c r="I387" i="7"/>
  <c r="H197" i="7"/>
  <c r="I197" i="7"/>
  <c r="H207" i="7"/>
  <c r="I207" i="7"/>
  <c r="H198" i="7"/>
  <c r="I198" i="7"/>
  <c r="H208" i="7"/>
  <c r="I208" i="7"/>
  <c r="H107" i="7"/>
  <c r="I107" i="7"/>
  <c r="H102" i="7"/>
  <c r="I102" i="7"/>
  <c r="H103" i="7"/>
  <c r="I103" i="7"/>
  <c r="H104" i="7"/>
  <c r="I104" i="7"/>
  <c r="H105" i="7"/>
  <c r="I105" i="7"/>
  <c r="H106" i="7"/>
  <c r="I106" i="7"/>
  <c r="H82" i="7"/>
  <c r="I82" i="7"/>
  <c r="H83" i="7"/>
  <c r="I83" i="7"/>
  <c r="H84" i="7"/>
  <c r="I84" i="7"/>
  <c r="H171" i="7"/>
  <c r="I171" i="7"/>
  <c r="H172" i="7"/>
  <c r="I172" i="7"/>
  <c r="H85" i="7"/>
  <c r="I85" i="7"/>
  <c r="H86" i="7"/>
  <c r="I86" i="7"/>
  <c r="H348" i="7"/>
  <c r="I348" i="7"/>
  <c r="H349" i="7"/>
  <c r="I349" i="7"/>
  <c r="H167" i="7"/>
  <c r="I167" i="7"/>
  <c r="H164" i="7"/>
  <c r="I164" i="7"/>
  <c r="H162" i="7"/>
  <c r="I162" i="7"/>
  <c r="H163" i="7"/>
  <c r="I163" i="7"/>
  <c r="H199" i="7"/>
  <c r="I199" i="7"/>
  <c r="H209" i="7"/>
  <c r="I209" i="7"/>
  <c r="H200" i="7"/>
  <c r="I200" i="7"/>
  <c r="H210" i="7"/>
  <c r="I210" i="7"/>
  <c r="H339" i="7"/>
  <c r="I339" i="7"/>
  <c r="H165" i="7"/>
  <c r="I165" i="7"/>
  <c r="H166" i="7"/>
  <c r="I166" i="7"/>
  <c r="H276" i="7"/>
  <c r="I276" i="7"/>
  <c r="H211" i="7"/>
  <c r="I211" i="7"/>
  <c r="H212" i="7"/>
  <c r="I212" i="7"/>
  <c r="H239" i="7"/>
  <c r="I239" i="7"/>
  <c r="H241" i="7"/>
  <c r="I241" i="7"/>
  <c r="H240" i="7"/>
  <c r="I240" i="7"/>
  <c r="H67" i="7"/>
  <c r="I67" i="7"/>
  <c r="H68" i="7"/>
  <c r="I68" i="7"/>
  <c r="H88" i="7"/>
  <c r="I88" i="7"/>
  <c r="H87" i="7"/>
  <c r="I87" i="7"/>
  <c r="H275" i="7"/>
  <c r="I275" i="7"/>
  <c r="I188" i="7"/>
  <c r="H188" i="7"/>
  <c r="H368" i="7"/>
  <c r="I368" i="7"/>
  <c r="H372" i="7"/>
  <c r="I372" i="7"/>
  <c r="H365" i="7"/>
  <c r="I365" i="7"/>
  <c r="H39" i="7"/>
  <c r="I39" i="7"/>
  <c r="H128" i="7"/>
  <c r="I128" i="7"/>
  <c r="J128" i="7" s="1"/>
  <c r="K128" i="7" s="1"/>
  <c r="H264" i="7"/>
  <c r="I264" i="7"/>
  <c r="H338" i="7"/>
  <c r="I338" i="7"/>
  <c r="H271" i="7"/>
  <c r="I271" i="7"/>
  <c r="H225" i="7"/>
  <c r="I225" i="7"/>
  <c r="H221" i="7"/>
  <c r="I221" i="7"/>
  <c r="H222" i="7"/>
  <c r="I222" i="7"/>
  <c r="H226" i="7"/>
  <c r="I226" i="7"/>
  <c r="H223" i="7"/>
  <c r="I223" i="7"/>
  <c r="H224" i="7"/>
  <c r="I224" i="7"/>
  <c r="H303" i="7"/>
  <c r="I303" i="7"/>
  <c r="H274" i="7"/>
  <c r="I274" i="7"/>
  <c r="H14" i="7"/>
  <c r="I14" i="7"/>
  <c r="H287" i="7"/>
  <c r="I287" i="7"/>
  <c r="H6" i="7"/>
  <c r="I6" i="7"/>
  <c r="H3" i="7"/>
  <c r="I3" i="7"/>
  <c r="H4" i="7"/>
  <c r="I4" i="7"/>
  <c r="H5" i="7"/>
  <c r="I5" i="7"/>
  <c r="H235" i="7"/>
  <c r="I235" i="7"/>
  <c r="H334" i="7"/>
  <c r="I334" i="7"/>
  <c r="H92" i="7"/>
  <c r="I92" i="7"/>
  <c r="H89" i="7"/>
  <c r="I89" i="7"/>
  <c r="H69" i="7"/>
  <c r="I69" i="7"/>
  <c r="H189" i="7"/>
  <c r="I189" i="7"/>
  <c r="H369" i="7"/>
  <c r="I369" i="7"/>
  <c r="H373" i="7"/>
  <c r="I373" i="7"/>
  <c r="H151" i="7"/>
  <c r="I151" i="7"/>
  <c r="H152" i="7"/>
  <c r="I152" i="7"/>
  <c r="H153" i="7"/>
  <c r="I153" i="7"/>
  <c r="H155" i="7"/>
  <c r="I155" i="7"/>
  <c r="H159" i="7"/>
  <c r="I159" i="7"/>
  <c r="H156" i="7"/>
  <c r="I156" i="7"/>
  <c r="H154" i="7"/>
  <c r="I154" i="7"/>
  <c r="H157" i="7"/>
  <c r="I157" i="7"/>
  <c r="H158" i="7"/>
  <c r="I158" i="7"/>
  <c r="H116" i="7"/>
  <c r="I116" i="7"/>
  <c r="H26" i="7"/>
  <c r="I26" i="7"/>
  <c r="H363" i="7"/>
  <c r="I363" i="7"/>
  <c r="H22" i="7"/>
  <c r="I22" i="7"/>
  <c r="H134" i="7"/>
  <c r="I134" i="7"/>
  <c r="H135" i="7"/>
  <c r="I135" i="7"/>
  <c r="H76" i="7"/>
  <c r="I76" i="7"/>
  <c r="H231" i="7"/>
  <c r="I231" i="7"/>
  <c r="H141" i="7"/>
  <c r="I141" i="7"/>
  <c r="H142" i="7"/>
  <c r="I142" i="7"/>
  <c r="H143" i="7"/>
  <c r="I143" i="7"/>
  <c r="H144" i="7"/>
  <c r="I144" i="7"/>
  <c r="H136" i="7"/>
  <c r="I136" i="7"/>
  <c r="H139" i="7"/>
  <c r="I139" i="7"/>
  <c r="H31" i="7"/>
  <c r="I31" i="7"/>
  <c r="H70" i="7"/>
  <c r="I70" i="7"/>
  <c r="H121" i="7"/>
  <c r="I121" i="7"/>
  <c r="H227" i="7"/>
  <c r="I227" i="7"/>
  <c r="H228" i="7"/>
  <c r="I228" i="7"/>
  <c r="H117" i="7"/>
  <c r="I117" i="7"/>
  <c r="H300" i="7"/>
  <c r="I300" i="7"/>
  <c r="H301" i="7"/>
  <c r="I301" i="7"/>
  <c r="H364" i="7"/>
  <c r="I364" i="7"/>
  <c r="H335" i="7"/>
  <c r="I335" i="7"/>
  <c r="H13" i="7"/>
  <c r="I13" i="7"/>
  <c r="H129" i="7"/>
  <c r="I129" i="7"/>
  <c r="H59" i="7"/>
  <c r="I59" i="7"/>
  <c r="H60" i="7"/>
  <c r="I60" i="7"/>
  <c r="H65" i="7"/>
  <c r="I65" i="7"/>
  <c r="H32" i="7"/>
  <c r="I32" i="7"/>
  <c r="H71" i="7"/>
  <c r="I71" i="7"/>
  <c r="H181" i="7"/>
  <c r="I181" i="7"/>
  <c r="H262" i="7"/>
  <c r="I262" i="7"/>
  <c r="H379" i="7"/>
  <c r="I379" i="7"/>
  <c r="H378" i="7"/>
  <c r="I378" i="7"/>
  <c r="H286" i="7"/>
  <c r="I286" i="7"/>
  <c r="H118" i="7"/>
  <c r="I118" i="7"/>
  <c r="H160" i="7"/>
  <c r="I160" i="7"/>
  <c r="H272" i="7"/>
  <c r="I272" i="7"/>
  <c r="H366" i="7"/>
  <c r="I366" i="7"/>
  <c r="H370" i="7"/>
  <c r="I370" i="7"/>
  <c r="H233" i="7"/>
  <c r="I233" i="7"/>
  <c r="H238" i="7"/>
  <c r="I238" i="7"/>
  <c r="H122" i="7"/>
  <c r="I122" i="7"/>
  <c r="H267" i="7"/>
  <c r="I267" i="7"/>
  <c r="H265" i="7"/>
  <c r="I265" i="7"/>
  <c r="H190" i="7"/>
  <c r="I190" i="7"/>
  <c r="H91" i="7"/>
  <c r="I91" i="7"/>
  <c r="H90" i="7"/>
  <c r="I90" i="7"/>
  <c r="H180" i="7"/>
  <c r="I180" i="7"/>
  <c r="H304" i="7"/>
  <c r="I304" i="7"/>
  <c r="H305" i="7"/>
  <c r="I305" i="7"/>
  <c r="H306" i="7"/>
  <c r="I306" i="7"/>
  <c r="H307" i="7"/>
  <c r="I307" i="7"/>
  <c r="H232" i="7"/>
  <c r="I232" i="7"/>
  <c r="H23" i="7"/>
  <c r="I23" i="7"/>
  <c r="H145" i="7"/>
  <c r="I145" i="7"/>
  <c r="H146" i="7"/>
  <c r="I146" i="7"/>
  <c r="H137" i="7"/>
  <c r="I137" i="7"/>
  <c r="H140" i="7"/>
  <c r="I140" i="7"/>
  <c r="H130" i="7"/>
  <c r="I130" i="7"/>
  <c r="H131" i="7"/>
  <c r="I131" i="7"/>
  <c r="H393" i="7"/>
  <c r="I393" i="7"/>
  <c r="H392" i="7"/>
  <c r="I392" i="7"/>
  <c r="H258" i="7"/>
  <c r="I258" i="7"/>
  <c r="H259" i="7"/>
  <c r="J259" i="7" s="1"/>
  <c r="K259" i="7" s="1"/>
  <c r="I259" i="7"/>
  <c r="H354" i="7"/>
  <c r="I354" i="7"/>
  <c r="H242" i="7"/>
  <c r="J242" i="7" s="1"/>
  <c r="K242" i="7" s="1"/>
  <c r="I242" i="7"/>
  <c r="H246" i="7"/>
  <c r="I246" i="7"/>
  <c r="H247" i="7"/>
  <c r="J247" i="7" s="1"/>
  <c r="K247" i="7" s="1"/>
  <c r="I247" i="7"/>
  <c r="H254" i="7"/>
  <c r="I254" i="7"/>
  <c r="H255" i="7"/>
  <c r="J255" i="7" s="1"/>
  <c r="K255" i="7" s="1"/>
  <c r="I255" i="7"/>
  <c r="H243" i="7"/>
  <c r="I243" i="7"/>
  <c r="H248" i="7"/>
  <c r="J248" i="7" s="1"/>
  <c r="K248" i="7" s="1"/>
  <c r="I248" i="7"/>
  <c r="H249" i="7"/>
  <c r="I249" i="7"/>
  <c r="H256" i="7"/>
  <c r="I256" i="7"/>
  <c r="H257" i="7"/>
  <c r="I257" i="7"/>
  <c r="H24" i="7"/>
  <c r="I24" i="7"/>
  <c r="H344" i="7"/>
  <c r="I344" i="7"/>
  <c r="H345" i="7"/>
  <c r="I345" i="7"/>
  <c r="H123" i="7"/>
  <c r="I123" i="7"/>
  <c r="H113" i="7"/>
  <c r="I113" i="7"/>
  <c r="H302" i="7"/>
  <c r="I302" i="7"/>
  <c r="H377" i="7"/>
  <c r="I377" i="7"/>
  <c r="H352" i="7"/>
  <c r="I352" i="7"/>
  <c r="H376" i="7"/>
  <c r="I376" i="7"/>
  <c r="H9" i="7"/>
  <c r="I9" i="7"/>
  <c r="H7" i="7"/>
  <c r="I7" i="7"/>
  <c r="H10" i="7"/>
  <c r="I10" i="7"/>
  <c r="H8" i="7"/>
  <c r="I8" i="7"/>
  <c r="H270" i="7"/>
  <c r="I270" i="7"/>
  <c r="H269" i="7"/>
  <c r="I269" i="7"/>
  <c r="H263" i="7"/>
  <c r="I263" i="7"/>
  <c r="H380" i="7"/>
  <c r="I380" i="7"/>
  <c r="H381" i="7"/>
  <c r="I381" i="7"/>
  <c r="H114" i="7"/>
  <c r="I114" i="7"/>
  <c r="H124" i="7"/>
  <c r="I124" i="7"/>
  <c r="H342" i="7"/>
  <c r="I342" i="7"/>
  <c r="H343" i="7"/>
  <c r="I343" i="7"/>
  <c r="H93" i="7"/>
  <c r="I93" i="7"/>
  <c r="H277" i="7"/>
  <c r="I277" i="7"/>
  <c r="H278" i="7"/>
  <c r="I278" i="7"/>
  <c r="H12" i="7"/>
  <c r="I12" i="7"/>
  <c r="H11" i="7"/>
  <c r="I11" i="7"/>
  <c r="H375" i="7"/>
  <c r="I375" i="7"/>
  <c r="H374" i="7"/>
  <c r="I374" i="7"/>
  <c r="H215" i="7"/>
  <c r="I215" i="7"/>
  <c r="H214" i="7"/>
  <c r="I214" i="7"/>
  <c r="H367" i="7"/>
  <c r="I367" i="7"/>
  <c r="H371" i="7"/>
  <c r="I371" i="7"/>
  <c r="H268" i="7"/>
  <c r="I268" i="7"/>
  <c r="H266" i="7"/>
  <c r="I266" i="7"/>
  <c r="H234" i="7"/>
  <c r="I234" i="7"/>
  <c r="H236" i="7"/>
  <c r="I236" i="7"/>
  <c r="H237" i="7"/>
  <c r="I237" i="7"/>
  <c r="I127" i="7"/>
  <c r="H127" i="7"/>
  <c r="H291" i="7"/>
  <c r="I291" i="7"/>
  <c r="H332" i="7"/>
  <c r="I332" i="7"/>
  <c r="H299" i="7"/>
  <c r="I299" i="7"/>
  <c r="H296" i="7"/>
  <c r="I296" i="7"/>
  <c r="H290" i="7"/>
  <c r="I290" i="7"/>
  <c r="H293" i="7"/>
  <c r="I293" i="7"/>
  <c r="H295" i="7"/>
  <c r="I295" i="7"/>
  <c r="H177" i="7"/>
  <c r="I177" i="7"/>
  <c r="H178" i="7"/>
  <c r="I178" i="7"/>
  <c r="H179" i="7"/>
  <c r="I179" i="7"/>
  <c r="H119" i="7"/>
  <c r="I119" i="7"/>
  <c r="H289" i="7"/>
  <c r="I289" i="7"/>
  <c r="H292" i="7"/>
  <c r="I292" i="7"/>
  <c r="H72" i="7"/>
  <c r="I72" i="7"/>
  <c r="H73" i="7"/>
  <c r="I73" i="7"/>
  <c r="H361" i="7"/>
  <c r="I361" i="7"/>
  <c r="H55" i="7"/>
  <c r="I55" i="7"/>
  <c r="H57" i="7"/>
  <c r="I57" i="7"/>
  <c r="H56" i="7"/>
  <c r="I56" i="7"/>
  <c r="H58" i="7"/>
  <c r="I58" i="7"/>
  <c r="H341" i="7"/>
  <c r="I341" i="7"/>
  <c r="H294" i="7"/>
  <c r="I294" i="7"/>
  <c r="H125" i="7"/>
  <c r="I125" i="7"/>
  <c r="H120" i="7"/>
  <c r="I120" i="7"/>
  <c r="H16" i="7"/>
  <c r="I16" i="7"/>
  <c r="H51" i="7"/>
  <c r="I51" i="7"/>
  <c r="H49" i="7"/>
  <c r="I49" i="7"/>
  <c r="H50" i="7"/>
  <c r="I50" i="7"/>
  <c r="H52" i="7"/>
  <c r="I52" i="7"/>
  <c r="H74" i="7"/>
  <c r="I74" i="7"/>
  <c r="H229" i="7"/>
  <c r="I229" i="7"/>
  <c r="H230" i="7"/>
  <c r="I230" i="7"/>
  <c r="H25" i="7"/>
  <c r="I25" i="7"/>
  <c r="H53" i="7"/>
  <c r="I53" i="7"/>
  <c r="H288" i="7"/>
  <c r="I288" i="7"/>
  <c r="H273" i="7"/>
  <c r="I273" i="7"/>
  <c r="H54" i="7"/>
  <c r="I54" i="7"/>
  <c r="H132" i="7"/>
  <c r="I132" i="7"/>
  <c r="H133" i="7"/>
  <c r="I133" i="7"/>
  <c r="H15" i="7"/>
  <c r="I15" i="7"/>
  <c r="H337" i="7"/>
  <c r="I337" i="7"/>
  <c r="H336" i="7"/>
  <c r="I336" i="7"/>
  <c r="H126" i="7"/>
  <c r="I126" i="7"/>
  <c r="H355" i="7"/>
  <c r="I355" i="7"/>
  <c r="H356" i="7"/>
  <c r="I356" i="7"/>
  <c r="H359" i="7"/>
  <c r="I359" i="7"/>
  <c r="H360" i="7"/>
  <c r="I360" i="7"/>
  <c r="H357" i="7"/>
  <c r="I357" i="7"/>
  <c r="H358" i="7"/>
  <c r="I358" i="7"/>
  <c r="H298" i="7"/>
  <c r="I298" i="7"/>
  <c r="H147" i="7"/>
  <c r="I147" i="7"/>
  <c r="H148" i="7"/>
  <c r="I148" i="7"/>
  <c r="H138" i="7"/>
  <c r="I138" i="7"/>
  <c r="H66" i="7"/>
  <c r="I66" i="7"/>
  <c r="H115" i="7"/>
  <c r="I115" i="7"/>
  <c r="H75" i="7"/>
  <c r="I75" i="7"/>
  <c r="H362" i="7"/>
  <c r="I362" i="7"/>
  <c r="H61" i="7"/>
  <c r="I61" i="7"/>
  <c r="H62" i="7"/>
  <c r="I62" i="7"/>
  <c r="H63" i="7"/>
  <c r="I63" i="7"/>
  <c r="H64" i="7"/>
  <c r="I64" i="7"/>
  <c r="H17" i="7"/>
  <c r="I17" i="7"/>
  <c r="H47" i="7"/>
  <c r="I47" i="7"/>
  <c r="H48" i="7"/>
  <c r="I48" i="7"/>
  <c r="I297" i="7"/>
  <c r="H297" i="7"/>
  <c r="J392" i="7" l="1"/>
  <c r="K392" i="7" s="1"/>
  <c r="J10" i="7"/>
  <c r="K10" i="7" s="1"/>
  <c r="J352" i="7"/>
  <c r="K352" i="7" s="1"/>
  <c r="J302" i="7"/>
  <c r="K302" i="7" s="1"/>
  <c r="J123" i="7"/>
  <c r="K123" i="7" s="1"/>
  <c r="J257" i="7"/>
  <c r="K257" i="7" s="1"/>
  <c r="J249" i="7"/>
  <c r="K249" i="7" s="1"/>
  <c r="J83" i="7"/>
  <c r="K83" i="7" s="1"/>
  <c r="J98" i="7"/>
  <c r="K98" i="7" s="1"/>
  <c r="J340" i="7"/>
  <c r="K340" i="7" s="1"/>
  <c r="J261" i="7"/>
  <c r="K261" i="7" s="1"/>
  <c r="J216" i="7"/>
  <c r="K216" i="7" s="1"/>
  <c r="J131" i="7"/>
  <c r="K131" i="7" s="1"/>
  <c r="J140" i="7"/>
  <c r="K140" i="7" s="1"/>
  <c r="J233" i="7"/>
  <c r="K233" i="7" s="1"/>
  <c r="J366" i="7"/>
  <c r="K366" i="7" s="1"/>
  <c r="J160" i="7"/>
  <c r="K160" i="7" s="1"/>
  <c r="J286" i="7"/>
  <c r="K286" i="7" s="1"/>
  <c r="J379" i="7"/>
  <c r="K379" i="7" s="1"/>
  <c r="J181" i="7"/>
  <c r="K181" i="7" s="1"/>
  <c r="J32" i="7"/>
  <c r="K32" i="7" s="1"/>
  <c r="J60" i="7"/>
  <c r="K60" i="7" s="1"/>
  <c r="J185" i="7"/>
  <c r="K185" i="7" s="1"/>
  <c r="J145" i="7"/>
  <c r="K145" i="7" s="1"/>
  <c r="J306" i="7"/>
  <c r="K306" i="7" s="1"/>
  <c r="J304" i="7"/>
  <c r="K304" i="7" s="1"/>
  <c r="J90" i="7"/>
  <c r="K90" i="7" s="1"/>
  <c r="J267" i="7"/>
  <c r="K267" i="7" s="1"/>
  <c r="J238" i="7"/>
  <c r="K238" i="7" s="1"/>
  <c r="J48" i="7"/>
  <c r="K48" i="7" s="1"/>
  <c r="J17" i="7"/>
  <c r="K17" i="7" s="1"/>
  <c r="J75" i="7"/>
  <c r="K75" i="7" s="1"/>
  <c r="J66" i="7"/>
  <c r="K66" i="7" s="1"/>
  <c r="J236" i="7"/>
  <c r="K236" i="7" s="1"/>
  <c r="J266" i="7"/>
  <c r="K266" i="7" s="1"/>
  <c r="J371" i="7"/>
  <c r="K371" i="7" s="1"/>
  <c r="J214" i="7"/>
  <c r="K214" i="7" s="1"/>
  <c r="J374" i="7"/>
  <c r="K374" i="7" s="1"/>
  <c r="J11" i="7"/>
  <c r="K11" i="7" s="1"/>
  <c r="J278" i="7"/>
  <c r="K278" i="7" s="1"/>
  <c r="J93" i="7"/>
  <c r="K93" i="7" s="1"/>
  <c r="J342" i="7"/>
  <c r="K342" i="7" s="1"/>
  <c r="J114" i="7"/>
  <c r="K114" i="7" s="1"/>
  <c r="J380" i="7"/>
  <c r="K380" i="7" s="1"/>
  <c r="J269" i="7"/>
  <c r="K269" i="7" s="1"/>
  <c r="J189" i="7"/>
  <c r="K189" i="7" s="1"/>
  <c r="J89" i="7"/>
  <c r="K89" i="7" s="1"/>
  <c r="J274" i="7"/>
  <c r="K274" i="7" s="1"/>
  <c r="J107" i="7"/>
  <c r="K107" i="7" s="1"/>
  <c r="J8" i="7"/>
  <c r="K8" i="7" s="1"/>
  <c r="J7" i="7"/>
  <c r="K7" i="7" s="1"/>
  <c r="J376" i="7"/>
  <c r="K376" i="7" s="1"/>
  <c r="J377" i="7"/>
  <c r="K377" i="7" s="1"/>
  <c r="J243" i="7"/>
  <c r="K243" i="7" s="1"/>
  <c r="J246" i="7"/>
  <c r="K246" i="7" s="1"/>
  <c r="J354" i="7"/>
  <c r="K354" i="7" s="1"/>
  <c r="J146" i="7"/>
  <c r="K146" i="7" s="1"/>
  <c r="J23" i="7"/>
  <c r="K23" i="7" s="1"/>
  <c r="J307" i="7"/>
  <c r="K307" i="7" s="1"/>
  <c r="J305" i="7"/>
  <c r="K305" i="7" s="1"/>
  <c r="J370" i="7"/>
  <c r="K370" i="7" s="1"/>
  <c r="J118" i="7"/>
  <c r="K118" i="7" s="1"/>
  <c r="J378" i="7"/>
  <c r="K378" i="7" s="1"/>
  <c r="J129" i="7"/>
  <c r="K129" i="7" s="1"/>
  <c r="J335" i="7"/>
  <c r="K335" i="7" s="1"/>
  <c r="J301" i="7"/>
  <c r="K301" i="7" s="1"/>
  <c r="J117" i="7"/>
  <c r="K117" i="7" s="1"/>
  <c r="J227" i="7"/>
  <c r="K227" i="7" s="1"/>
  <c r="J70" i="7"/>
  <c r="K70" i="7" s="1"/>
  <c r="J139" i="7"/>
  <c r="K139" i="7" s="1"/>
  <c r="J142" i="7"/>
  <c r="K142" i="7" s="1"/>
  <c r="J231" i="7"/>
  <c r="K231" i="7" s="1"/>
  <c r="J339" i="7"/>
  <c r="K339" i="7" s="1"/>
  <c r="J79" i="7"/>
  <c r="K79" i="7" s="1"/>
  <c r="J320" i="7"/>
  <c r="K320" i="7" s="1"/>
  <c r="J99" i="7"/>
  <c r="K99" i="7" s="1"/>
  <c r="J110" i="7"/>
  <c r="K110" i="7" s="1"/>
  <c r="J237" i="7"/>
  <c r="K237" i="7" s="1"/>
  <c r="J234" i="7"/>
  <c r="K234" i="7" s="1"/>
  <c r="J268" i="7"/>
  <c r="K268" i="7" s="1"/>
  <c r="J367" i="7"/>
  <c r="K367" i="7" s="1"/>
  <c r="J215" i="7"/>
  <c r="K215" i="7" s="1"/>
  <c r="J375" i="7"/>
  <c r="K375" i="7" s="1"/>
  <c r="J12" i="7"/>
  <c r="K12" i="7" s="1"/>
  <c r="J277" i="7"/>
  <c r="K277" i="7" s="1"/>
  <c r="J343" i="7"/>
  <c r="K343" i="7" s="1"/>
  <c r="J124" i="7"/>
  <c r="K124" i="7" s="1"/>
  <c r="J381" i="7"/>
  <c r="K381" i="7" s="1"/>
  <c r="J263" i="7"/>
  <c r="K263" i="7" s="1"/>
  <c r="J270" i="7"/>
  <c r="K270" i="7" s="1"/>
  <c r="J113" i="7"/>
  <c r="K113" i="7" s="1"/>
  <c r="J345" i="7"/>
  <c r="K345" i="7" s="1"/>
  <c r="J24" i="7"/>
  <c r="K24" i="7" s="1"/>
  <c r="J256" i="7"/>
  <c r="K256" i="7" s="1"/>
  <c r="J258" i="7"/>
  <c r="K258" i="7" s="1"/>
  <c r="J130" i="7"/>
  <c r="K130" i="7" s="1"/>
  <c r="J137" i="7"/>
  <c r="K137" i="7" s="1"/>
  <c r="J180" i="7"/>
  <c r="K180" i="7" s="1"/>
  <c r="J91" i="7"/>
  <c r="K91" i="7" s="1"/>
  <c r="J265" i="7"/>
  <c r="K265" i="7" s="1"/>
  <c r="J122" i="7"/>
  <c r="K122" i="7" s="1"/>
  <c r="J262" i="7"/>
  <c r="K262" i="7" s="1"/>
  <c r="J65" i="7"/>
  <c r="K65" i="7" s="1"/>
  <c r="J59" i="7"/>
  <c r="K59" i="7" s="1"/>
  <c r="J153" i="7"/>
  <c r="K153" i="7" s="1"/>
  <c r="J92" i="7"/>
  <c r="K92" i="7" s="1"/>
  <c r="J235" i="7"/>
  <c r="K235" i="7" s="1"/>
  <c r="J14" i="7"/>
  <c r="K14" i="7" s="1"/>
  <c r="J104" i="7"/>
  <c r="K104" i="7" s="1"/>
  <c r="J102" i="7"/>
  <c r="K102" i="7" s="1"/>
  <c r="J13" i="7"/>
  <c r="K13" i="7" s="1"/>
  <c r="J300" i="7"/>
  <c r="K300" i="7" s="1"/>
  <c r="J228" i="7"/>
  <c r="K228" i="7" s="1"/>
  <c r="J134" i="7"/>
  <c r="K134" i="7" s="1"/>
  <c r="J363" i="7"/>
  <c r="K363" i="7" s="1"/>
  <c r="J156" i="7"/>
  <c r="K156" i="7" s="1"/>
  <c r="J155" i="7"/>
  <c r="K155" i="7" s="1"/>
  <c r="J368" i="7"/>
  <c r="K368" i="7" s="1"/>
  <c r="J164" i="7"/>
  <c r="K164" i="7" s="1"/>
  <c r="J349" i="7"/>
  <c r="K349" i="7" s="1"/>
  <c r="J84" i="7"/>
  <c r="K84" i="7" s="1"/>
  <c r="J170" i="7"/>
  <c r="K170" i="7" s="1"/>
  <c r="J9" i="7"/>
  <c r="K9" i="7" s="1"/>
  <c r="J344" i="7"/>
  <c r="K344" i="7" s="1"/>
  <c r="J254" i="7"/>
  <c r="K254" i="7" s="1"/>
  <c r="J393" i="7"/>
  <c r="K393" i="7" s="1"/>
  <c r="J232" i="7"/>
  <c r="K232" i="7" s="1"/>
  <c r="J190" i="7"/>
  <c r="K190" i="7" s="1"/>
  <c r="J272" i="7"/>
  <c r="K272" i="7" s="1"/>
  <c r="J71" i="7"/>
  <c r="K71" i="7" s="1"/>
  <c r="J136" i="7"/>
  <c r="K136" i="7" s="1"/>
  <c r="J143" i="7"/>
  <c r="K143" i="7" s="1"/>
  <c r="J26" i="7"/>
  <c r="K26" i="7" s="1"/>
  <c r="J158" i="7"/>
  <c r="K158" i="7" s="1"/>
  <c r="J3" i="7"/>
  <c r="K3" i="7" s="1"/>
  <c r="J287" i="7"/>
  <c r="K287" i="7" s="1"/>
  <c r="J199" i="7"/>
  <c r="K199" i="7" s="1"/>
  <c r="J162" i="7"/>
  <c r="K162" i="7" s="1"/>
  <c r="J384" i="7"/>
  <c r="K384" i="7" s="1"/>
  <c r="J385" i="7"/>
  <c r="K385" i="7" s="1"/>
  <c r="J151" i="7"/>
  <c r="K151" i="7" s="1"/>
  <c r="J275" i="7"/>
  <c r="K275" i="7" s="1"/>
  <c r="J88" i="7"/>
  <c r="K88" i="7" s="1"/>
  <c r="J67" i="7"/>
  <c r="K67" i="7" s="1"/>
  <c r="J241" i="7"/>
  <c r="K241" i="7" s="1"/>
  <c r="J165" i="7"/>
  <c r="K165" i="7" s="1"/>
  <c r="J167" i="7"/>
  <c r="K167" i="7" s="1"/>
  <c r="J198" i="7"/>
  <c r="K198" i="7" s="1"/>
  <c r="J81" i="7"/>
  <c r="K81" i="7" s="1"/>
  <c r="J323" i="7"/>
  <c r="K323" i="7" s="1"/>
  <c r="J325" i="7"/>
  <c r="K325" i="7" s="1"/>
  <c r="J322" i="7"/>
  <c r="K322" i="7" s="1"/>
  <c r="J44" i="7"/>
  <c r="K44" i="7" s="1"/>
  <c r="J182" i="7"/>
  <c r="K182" i="7" s="1"/>
  <c r="J311" i="7"/>
  <c r="K311" i="7" s="1"/>
  <c r="J150" i="7"/>
  <c r="K150" i="7" s="1"/>
  <c r="J271" i="7"/>
  <c r="K271" i="7" s="1"/>
  <c r="J95" i="7"/>
  <c r="K95" i="7" s="1"/>
  <c r="J187" i="7"/>
  <c r="K187" i="7" s="1"/>
  <c r="J121" i="7"/>
  <c r="K121" i="7" s="1"/>
  <c r="J208" i="7"/>
  <c r="K208" i="7" s="1"/>
  <c r="J77" i="7"/>
  <c r="K77" i="7" s="1"/>
  <c r="J223" i="7"/>
  <c r="K223" i="7" s="1"/>
  <c r="J144" i="7"/>
  <c r="K144" i="7" s="1"/>
  <c r="J141" i="7"/>
  <c r="K141" i="7" s="1"/>
  <c r="J135" i="7"/>
  <c r="K135" i="7" s="1"/>
  <c r="J22" i="7"/>
  <c r="K22" i="7" s="1"/>
  <c r="J116" i="7"/>
  <c r="K116" i="7" s="1"/>
  <c r="J154" i="7"/>
  <c r="K154" i="7" s="1"/>
  <c r="J159" i="7"/>
  <c r="K159" i="7" s="1"/>
  <c r="J152" i="7"/>
  <c r="K152" i="7" s="1"/>
  <c r="J369" i="7"/>
  <c r="K369" i="7" s="1"/>
  <c r="J69" i="7"/>
  <c r="K69" i="7" s="1"/>
  <c r="J334" i="7"/>
  <c r="K334" i="7" s="1"/>
  <c r="J4" i="7"/>
  <c r="K4" i="7" s="1"/>
  <c r="J6" i="7"/>
  <c r="K6" i="7" s="1"/>
  <c r="J225" i="7"/>
  <c r="K225" i="7" s="1"/>
  <c r="J39" i="7"/>
  <c r="K39" i="7" s="1"/>
  <c r="J372" i="7"/>
  <c r="K372" i="7" s="1"/>
  <c r="J211" i="7"/>
  <c r="K211" i="7" s="1"/>
  <c r="J166" i="7"/>
  <c r="K166" i="7" s="1"/>
  <c r="J210" i="7"/>
  <c r="K210" i="7" s="1"/>
  <c r="J209" i="7"/>
  <c r="K209" i="7" s="1"/>
  <c r="J85" i="7"/>
  <c r="K85" i="7" s="1"/>
  <c r="J171" i="7"/>
  <c r="K171" i="7" s="1"/>
  <c r="J82" i="7"/>
  <c r="K82" i="7" s="1"/>
  <c r="J105" i="7"/>
  <c r="K105" i="7" s="1"/>
  <c r="J387" i="7"/>
  <c r="K387" i="7" s="1"/>
  <c r="J388" i="7"/>
  <c r="K388" i="7" s="1"/>
  <c r="J169" i="7"/>
  <c r="K169" i="7" s="1"/>
  <c r="J80" i="7"/>
  <c r="K80" i="7" s="1"/>
  <c r="J186" i="7"/>
  <c r="K186" i="7" s="1"/>
  <c r="J100" i="7"/>
  <c r="K100" i="7" s="1"/>
  <c r="J97" i="7"/>
  <c r="K97" i="7" s="1"/>
  <c r="J94" i="7"/>
  <c r="K94" i="7" s="1"/>
  <c r="J321" i="7"/>
  <c r="K321" i="7" s="1"/>
  <c r="J347" i="7"/>
  <c r="K347" i="7" s="1"/>
  <c r="J309" i="7"/>
  <c r="K309" i="7" s="1"/>
  <c r="J308" i="7"/>
  <c r="K308" i="7" s="1"/>
  <c r="J282" i="7"/>
  <c r="K282" i="7" s="1"/>
  <c r="J285" i="7"/>
  <c r="K285" i="7" s="1"/>
  <c r="J364" i="7"/>
  <c r="K364" i="7" s="1"/>
  <c r="J31" i="7"/>
  <c r="K31" i="7" s="1"/>
  <c r="J76" i="7"/>
  <c r="K76" i="7" s="1"/>
  <c r="J157" i="7"/>
  <c r="K157" i="7" s="1"/>
  <c r="J373" i="7"/>
  <c r="K373" i="7" s="1"/>
  <c r="J5" i="7"/>
  <c r="K5" i="7" s="1"/>
  <c r="J326" i="7"/>
  <c r="K326" i="7" s="1"/>
  <c r="J319" i="7"/>
  <c r="K319" i="7" s="1"/>
  <c r="J313" i="7"/>
  <c r="K313" i="7" s="1"/>
  <c r="J317" i="7"/>
  <c r="K317" i="7" s="1"/>
  <c r="J78" i="7"/>
  <c r="K78" i="7" s="1"/>
  <c r="J149" i="7"/>
  <c r="K149" i="7" s="1"/>
  <c r="J333" i="7"/>
  <c r="K333" i="7" s="1"/>
  <c r="J175" i="7"/>
  <c r="K175" i="7" s="1"/>
  <c r="J174" i="7"/>
  <c r="K174" i="7" s="1"/>
  <c r="J280" i="7"/>
  <c r="K280" i="7" s="1"/>
  <c r="J206" i="7"/>
  <c r="K206" i="7" s="1"/>
  <c r="J202" i="7"/>
  <c r="K202" i="7" s="1"/>
  <c r="J194" i="7"/>
  <c r="K194" i="7" s="1"/>
  <c r="J203" i="7"/>
  <c r="K203" i="7" s="1"/>
  <c r="J195" i="7"/>
  <c r="K195" i="7" s="1"/>
  <c r="J213" i="7"/>
  <c r="K213" i="7" s="1"/>
  <c r="J252" i="7"/>
  <c r="K252" i="7" s="1"/>
  <c r="J251" i="7"/>
  <c r="K251" i="7" s="1"/>
  <c r="J244" i="7"/>
  <c r="K244" i="7" s="1"/>
  <c r="J219" i="7"/>
  <c r="K219" i="7" s="1"/>
  <c r="J34" i="7"/>
  <c r="K34" i="7" s="1"/>
  <c r="J36" i="7"/>
  <c r="K36" i="7" s="1"/>
  <c r="J38" i="7"/>
  <c r="K38" i="7" s="1"/>
  <c r="J191" i="7"/>
  <c r="K191" i="7" s="1"/>
  <c r="J20" i="7"/>
  <c r="K20" i="7" s="1"/>
  <c r="J21" i="7"/>
  <c r="K21" i="7" s="1"/>
  <c r="J390" i="7"/>
  <c r="K390" i="7" s="1"/>
  <c r="J260" i="7"/>
  <c r="K260" i="7" s="1"/>
  <c r="J217" i="7"/>
  <c r="K217" i="7" s="1"/>
  <c r="J338" i="7"/>
  <c r="K338" i="7" s="1"/>
  <c r="J328" i="7"/>
  <c r="K328" i="7" s="1"/>
  <c r="J183" i="7"/>
  <c r="K183" i="7" s="1"/>
  <c r="J226" i="7"/>
  <c r="K226" i="7" s="1"/>
  <c r="J221" i="7"/>
  <c r="K221" i="7" s="1"/>
  <c r="J212" i="7"/>
  <c r="K212" i="7" s="1"/>
  <c r="J86" i="7"/>
  <c r="K86" i="7" s="1"/>
  <c r="J197" i="7"/>
  <c r="K197" i="7" s="1"/>
  <c r="J350" i="7"/>
  <c r="K350" i="7" s="1"/>
  <c r="J303" i="7"/>
  <c r="K303" i="7" s="1"/>
  <c r="J87" i="7"/>
  <c r="K87" i="7" s="1"/>
  <c r="J68" i="7"/>
  <c r="K68" i="7" s="1"/>
  <c r="J240" i="7"/>
  <c r="K240" i="7" s="1"/>
  <c r="J239" i="7"/>
  <c r="K239" i="7" s="1"/>
  <c r="J276" i="7"/>
  <c r="K276" i="7" s="1"/>
  <c r="J200" i="7"/>
  <c r="K200" i="7" s="1"/>
  <c r="J163" i="7"/>
  <c r="K163" i="7" s="1"/>
  <c r="J348" i="7"/>
  <c r="K348" i="7" s="1"/>
  <c r="J172" i="7"/>
  <c r="K172" i="7" s="1"/>
  <c r="J106" i="7"/>
  <c r="K106" i="7" s="1"/>
  <c r="J103" i="7"/>
  <c r="K103" i="7" s="1"/>
  <c r="J207" i="7"/>
  <c r="K207" i="7" s="1"/>
  <c r="J389" i="7"/>
  <c r="K389" i="7" s="1"/>
  <c r="J168" i="7"/>
  <c r="K168" i="7" s="1"/>
  <c r="J386" i="7"/>
  <c r="K386" i="7" s="1"/>
  <c r="J351" i="7"/>
  <c r="K351" i="7" s="1"/>
  <c r="J101" i="7"/>
  <c r="K101" i="7" s="1"/>
  <c r="J96" i="7"/>
  <c r="K96" i="7" s="1"/>
  <c r="J184" i="7"/>
  <c r="K184" i="7" s="1"/>
  <c r="J324" i="7"/>
  <c r="K324" i="7" s="1"/>
  <c r="J42" i="7"/>
  <c r="K42" i="7" s="1"/>
  <c r="J46" i="7"/>
  <c r="K46" i="7" s="1"/>
  <c r="J312" i="7"/>
  <c r="K312" i="7" s="1"/>
  <c r="J111" i="7"/>
  <c r="K111" i="7" s="1"/>
  <c r="J383" i="7"/>
  <c r="K383" i="7" s="1"/>
  <c r="J127" i="7"/>
  <c r="K127" i="7" s="1"/>
  <c r="J224" i="7"/>
  <c r="K224" i="7" s="1"/>
  <c r="J222" i="7"/>
  <c r="K222" i="7" s="1"/>
  <c r="J264" i="7"/>
  <c r="K264" i="7" s="1"/>
  <c r="J365" i="7"/>
  <c r="K365" i="7" s="1"/>
  <c r="J112" i="7"/>
  <c r="K112" i="7" s="1"/>
  <c r="J314" i="7"/>
  <c r="K314" i="7" s="1"/>
  <c r="J330" i="7"/>
  <c r="K330" i="7" s="1"/>
  <c r="J329" i="7"/>
  <c r="K329" i="7" s="1"/>
  <c r="J229" i="7"/>
  <c r="K229" i="7" s="1"/>
  <c r="J52" i="7"/>
  <c r="K52" i="7" s="1"/>
  <c r="J125" i="7"/>
  <c r="K125" i="7" s="1"/>
  <c r="J341" i="7"/>
  <c r="K341" i="7" s="1"/>
  <c r="J40" i="7"/>
  <c r="K40" i="7" s="1"/>
  <c r="J28" i="7"/>
  <c r="K28" i="7" s="1"/>
  <c r="J318" i="7"/>
  <c r="K318" i="7" s="1"/>
  <c r="J327" i="7"/>
  <c r="K327" i="7" s="1"/>
  <c r="J109" i="7"/>
  <c r="K109" i="7" s="1"/>
  <c r="J41" i="7"/>
  <c r="K41" i="7" s="1"/>
  <c r="J45" i="7"/>
  <c r="K45" i="7" s="1"/>
  <c r="J316" i="7"/>
  <c r="K316" i="7" s="1"/>
  <c r="J281" i="7"/>
  <c r="K281" i="7" s="1"/>
  <c r="J29" i="7"/>
  <c r="K29" i="7" s="1"/>
  <c r="J391" i="7"/>
  <c r="K391" i="7" s="1"/>
  <c r="J188" i="7"/>
  <c r="K188" i="7" s="1"/>
  <c r="J27" i="7"/>
  <c r="K27" i="7" s="1"/>
  <c r="J161" i="7"/>
  <c r="K161" i="7" s="1"/>
  <c r="J43" i="7"/>
  <c r="K43" i="7" s="1"/>
  <c r="J315" i="7"/>
  <c r="K315" i="7" s="1"/>
  <c r="J30" i="7"/>
  <c r="K30" i="7" s="1"/>
  <c r="J331" i="7"/>
  <c r="K331" i="7" s="1"/>
  <c r="J346" i="7"/>
  <c r="K346" i="7" s="1"/>
  <c r="J310" i="7"/>
  <c r="K310" i="7" s="1"/>
  <c r="J284" i="7"/>
  <c r="K284" i="7" s="1"/>
  <c r="J283" i="7"/>
  <c r="K283" i="7" s="1"/>
  <c r="J357" i="7"/>
  <c r="K357" i="7" s="1"/>
  <c r="J359" i="7"/>
  <c r="K359" i="7" s="1"/>
  <c r="J15" i="7"/>
  <c r="K15" i="7" s="1"/>
  <c r="J132" i="7"/>
  <c r="K132" i="7" s="1"/>
  <c r="J73" i="7"/>
  <c r="K73" i="7" s="1"/>
  <c r="J292" i="7"/>
  <c r="K292" i="7" s="1"/>
  <c r="J295" i="7"/>
  <c r="K295" i="7" s="1"/>
  <c r="J290" i="7"/>
  <c r="K290" i="7" s="1"/>
  <c r="J47" i="7"/>
  <c r="K47" i="7" s="1"/>
  <c r="J64" i="7"/>
  <c r="K64" i="7" s="1"/>
  <c r="J115" i="7"/>
  <c r="K115" i="7" s="1"/>
  <c r="J138" i="7"/>
  <c r="K138" i="7" s="1"/>
  <c r="J230" i="7"/>
  <c r="K230" i="7" s="1"/>
  <c r="J74" i="7"/>
  <c r="K74" i="7" s="1"/>
  <c r="J120" i="7"/>
  <c r="K120" i="7" s="1"/>
  <c r="J294" i="7"/>
  <c r="K294" i="7" s="1"/>
  <c r="J360" i="7"/>
  <c r="K360" i="7" s="1"/>
  <c r="J356" i="7"/>
  <c r="K356" i="7" s="1"/>
  <c r="J133" i="7"/>
  <c r="K133" i="7" s="1"/>
  <c r="J54" i="7"/>
  <c r="K54" i="7" s="1"/>
  <c r="J361" i="7"/>
  <c r="K361" i="7" s="1"/>
  <c r="J72" i="7"/>
  <c r="K72" i="7" s="1"/>
  <c r="J177" i="7"/>
  <c r="K177" i="7" s="1"/>
  <c r="J293" i="7"/>
  <c r="K293" i="7" s="1"/>
  <c r="J297" i="7"/>
  <c r="K297" i="7" s="1"/>
  <c r="J62" i="7"/>
  <c r="K62" i="7" s="1"/>
  <c r="J362" i="7"/>
  <c r="K362" i="7" s="1"/>
  <c r="J148" i="7"/>
  <c r="K148" i="7" s="1"/>
  <c r="J298" i="7"/>
  <c r="K298" i="7" s="1"/>
  <c r="J126" i="7"/>
  <c r="K126" i="7" s="1"/>
  <c r="J337" i="7"/>
  <c r="K337" i="7" s="1"/>
  <c r="J273" i="7"/>
  <c r="K273" i="7" s="1"/>
  <c r="J53" i="7"/>
  <c r="K53" i="7" s="1"/>
  <c r="J49" i="7"/>
  <c r="K49" i="7" s="1"/>
  <c r="J16" i="7"/>
  <c r="K16" i="7" s="1"/>
  <c r="J58" i="7"/>
  <c r="K58" i="7" s="1"/>
  <c r="J57" i="7"/>
  <c r="K57" i="7" s="1"/>
  <c r="J119" i="7"/>
  <c r="K119" i="7" s="1"/>
  <c r="J178" i="7"/>
  <c r="K178" i="7" s="1"/>
  <c r="J296" i="7"/>
  <c r="K296" i="7" s="1"/>
  <c r="J332" i="7"/>
  <c r="K332" i="7" s="1"/>
  <c r="J63" i="7"/>
  <c r="K63" i="7" s="1"/>
  <c r="J61" i="7"/>
  <c r="K61" i="7" s="1"/>
  <c r="J147" i="7"/>
  <c r="K147" i="7" s="1"/>
  <c r="J358" i="7"/>
  <c r="K358" i="7" s="1"/>
  <c r="J355" i="7"/>
  <c r="K355" i="7" s="1"/>
  <c r="J336" i="7"/>
  <c r="K336" i="7" s="1"/>
  <c r="J288" i="7"/>
  <c r="K288" i="7" s="1"/>
  <c r="J25" i="7"/>
  <c r="K25" i="7" s="1"/>
  <c r="J50" i="7"/>
  <c r="K50" i="7" s="1"/>
  <c r="J51" i="7"/>
  <c r="K51" i="7" s="1"/>
  <c r="J56" i="7"/>
  <c r="K56" i="7" s="1"/>
  <c r="J55" i="7"/>
  <c r="K55" i="7" s="1"/>
  <c r="J289" i="7"/>
  <c r="K289" i="7" s="1"/>
  <c r="J179" i="7"/>
  <c r="K179" i="7" s="1"/>
  <c r="J299" i="7"/>
  <c r="K299" i="7" s="1"/>
  <c r="J291" i="7"/>
  <c r="K291" i="7" s="1"/>
</calcChain>
</file>

<file path=xl/sharedStrings.xml><?xml version="1.0" encoding="utf-8"?>
<sst xmlns="http://schemas.openxmlformats.org/spreadsheetml/2006/main" count="3144" uniqueCount="1206">
  <si>
    <t>МНН</t>
  </si>
  <si>
    <t>Торговое наименование лекарственного препарата</t>
  </si>
  <si>
    <t>Лекарственная форма, дозировка, упаковка (полная)</t>
  </si>
  <si>
    <t>Владелец РУ/производитель/упаковщик/Выпускающий контроль</t>
  </si>
  <si>
    <t>Код АТХ</t>
  </si>
  <si>
    <t>Коли-
чество в потреб. упаков-
ке</t>
  </si>
  <si>
    <t>Предельная цена руб. без НДС</t>
  </si>
  <si>
    <t>Цена указана для первич. упаковки</t>
  </si>
  <si>
    <t>№ РУ</t>
  </si>
  <si>
    <t>Дата регистрации цены
(№ решения)</t>
  </si>
  <si>
    <t>Штрих-код (EAN13)</t>
  </si>
  <si>
    <t>Азитромицин</t>
  </si>
  <si>
    <t>Амлодипин</t>
  </si>
  <si>
    <t>Ацетилсалициловая кислота</t>
  </si>
  <si>
    <t>Бупивакаин</t>
  </si>
  <si>
    <t>Винпоцетин</t>
  </si>
  <si>
    <t>Вода</t>
  </si>
  <si>
    <t>Вода для инъекций</t>
  </si>
  <si>
    <t>Р N003973/01</t>
  </si>
  <si>
    <t>4602824015053</t>
  </si>
  <si>
    <t>Диклофенак</t>
  </si>
  <si>
    <t>Ибупрофен</t>
  </si>
  <si>
    <t>Ивабрадин</t>
  </si>
  <si>
    <t>Иммуноглобулин против клещевого энцефалита</t>
  </si>
  <si>
    <t>Иммуноглобулин человека против клещевого энцефалита</t>
  </si>
  <si>
    <t>ЛС-001279</t>
  </si>
  <si>
    <t>4602784000199</t>
  </si>
  <si>
    <t>4600488003133</t>
  </si>
  <si>
    <t>4605260002830</t>
  </si>
  <si>
    <t>Иммуноглобулин человека нормальный</t>
  </si>
  <si>
    <t>концентрат для приготовления раствора для инфузий, 20 мг/мл, 5 мл - флаконы (1)  - пачки картонные</t>
  </si>
  <si>
    <t>Клопидогрел</t>
  </si>
  <si>
    <t>Ксилометазолин</t>
  </si>
  <si>
    <t>Левофлоксацин</t>
  </si>
  <si>
    <t>Лидокаин</t>
  </si>
  <si>
    <t>П N015203/01</t>
  </si>
  <si>
    <t>Лизиноприл</t>
  </si>
  <si>
    <t>Меропенем</t>
  </si>
  <si>
    <t>Моксонидин</t>
  </si>
  <si>
    <t>Омепразол</t>
  </si>
  <si>
    <t>Ондансетрон</t>
  </si>
  <si>
    <t>ЛСР-003484/09</t>
  </si>
  <si>
    <t>Панкреатин</t>
  </si>
  <si>
    <t>Пентоксифиллин</t>
  </si>
  <si>
    <t>Пентоксифиллин-ЭСКОМ</t>
  </si>
  <si>
    <t>ЛСР-005602/09</t>
  </si>
  <si>
    <t>Периндоприл</t>
  </si>
  <si>
    <t>Пирацетам</t>
  </si>
  <si>
    <t>Прегабалин</t>
  </si>
  <si>
    <t>Прокаин</t>
  </si>
  <si>
    <t>Новокаин</t>
  </si>
  <si>
    <t>Растворы для перитонеального диализа</t>
  </si>
  <si>
    <t>Ропивакаин</t>
  </si>
  <si>
    <t>Салициловая кислота</t>
  </si>
  <si>
    <t>Тестостерон [смесь эфиров]</t>
  </si>
  <si>
    <t>Омнадрен 250</t>
  </si>
  <si>
    <t>Тиамазол</t>
  </si>
  <si>
    <t>Мерказолил</t>
  </si>
  <si>
    <t>Тилорон</t>
  </si>
  <si>
    <t>Тиоктовая кислота</t>
  </si>
  <si>
    <t>Финастерид</t>
  </si>
  <si>
    <t>Хлорамфеникол</t>
  </si>
  <si>
    <t>Левомицетин</t>
  </si>
  <si>
    <t>таблетки, 500 мг, 10 шт. - упаковки ячейковые контурные (1)  - пачки картонные</t>
  </si>
  <si>
    <t>Хлоропирамин</t>
  </si>
  <si>
    <t>Цефуроксим</t>
  </si>
  <si>
    <t>Цефтриаксон</t>
  </si>
  <si>
    <t>Будесонид+Формотерол</t>
  </si>
  <si>
    <t>КАПД/ДПКА 3</t>
  </si>
  <si>
    <t>П N010345</t>
  </si>
  <si>
    <t>Тоцилизумаб</t>
  </si>
  <si>
    <t>Амброксол</t>
  </si>
  <si>
    <t>Дексаметазон</t>
  </si>
  <si>
    <t>Бифидобактерии бифидум</t>
  </si>
  <si>
    <t>Бифидумбактерин</t>
  </si>
  <si>
    <t>Вакцина для профилактики полиомиелита</t>
  </si>
  <si>
    <t>Эпоэтин альфа</t>
  </si>
  <si>
    <t>Гликлазид</t>
  </si>
  <si>
    <t>Фуросемид</t>
  </si>
  <si>
    <t>Кетопрофен</t>
  </si>
  <si>
    <t>Инсулин лизпро</t>
  </si>
  <si>
    <t>Интерферон альфа-2b</t>
  </si>
  <si>
    <t>Холина альфосцерат</t>
  </si>
  <si>
    <t>Моксифлоксацин</t>
  </si>
  <si>
    <t>Аторвастатин</t>
  </si>
  <si>
    <t>П N015531/01</t>
  </si>
  <si>
    <t>Леветирацетам</t>
  </si>
  <si>
    <t>раствор для инъекций, 20 мг/мл, 2 мл - ампулы (5)  - пачки картонные</t>
  </si>
  <si>
    <t>Кеторолак</t>
  </si>
  <si>
    <t>Каптоприл</t>
  </si>
  <si>
    <t>Эноксапарин натрия</t>
  </si>
  <si>
    <t>Этилметилгидроксипиридина сукцинат</t>
  </si>
  <si>
    <t>ЛСР-002211/07</t>
  </si>
  <si>
    <t>4601669003942</t>
  </si>
  <si>
    <t>Прокаинамид</t>
  </si>
  <si>
    <t>Маннитол</t>
  </si>
  <si>
    <t>Маннит</t>
  </si>
  <si>
    <t>Этамзилат</t>
  </si>
  <si>
    <t>Ламивудин</t>
  </si>
  <si>
    <t>Анатоксин дифтерийно-столбнячный</t>
  </si>
  <si>
    <t>Прегабалин-Рихтер</t>
  </si>
  <si>
    <t>Ривароксабан</t>
  </si>
  <si>
    <t>раствор для внутримышечного введения, 1 мл - ампулы (10)  - пачки картонные</t>
  </si>
  <si>
    <t>П N014397/01</t>
  </si>
  <si>
    <t>КАПД/ДПКА 19</t>
  </si>
  <si>
    <t>ЛП-000050</t>
  </si>
  <si>
    <t>Атропин</t>
  </si>
  <si>
    <t>4605260003967</t>
  </si>
  <si>
    <t>Инсулин аспарт двухфазный</t>
  </si>
  <si>
    <t>Ситаглиптин</t>
  </si>
  <si>
    <t>таблетки, 80 мг, 10 шт. - упаковки ячейковые контурные (2)  - пачки картонные</t>
  </si>
  <si>
    <t>Анатоксин дифтерийно-столбнячный очищенный адсорбированный с уменьшенным содержанием антигенов жидкий (АДС-М-анатоксин)</t>
  </si>
  <si>
    <t>ЛС-000283</t>
  </si>
  <si>
    <t>4600488003157</t>
  </si>
  <si>
    <t>4602784000366</t>
  </si>
  <si>
    <t xml:space="preserve">Вл.Вып.к.Перв.Уп.Втор.Уп.Пр.Дальхимфарм ОАО, Россия (2702010564); </t>
  </si>
  <si>
    <t>таблетки, 50 мг, 10 шт. - упаковки ячейковые контурные (3)  - пачки картонные</t>
  </si>
  <si>
    <t>Пропафенон</t>
  </si>
  <si>
    <t>ЛСР-002032/08</t>
  </si>
  <si>
    <t>Цитиколин</t>
  </si>
  <si>
    <t>ЛП-003091</t>
  </si>
  <si>
    <t>таблетки, 8 мг, 10 шт. - упаковки ячейковые контурные (3)  - пачки картонные</t>
  </si>
  <si>
    <t>N06BX06</t>
  </si>
  <si>
    <t>таблетки, 50 мг, 10 шт. - упаковки ячейковые контурные (2)  - пачки картонные</t>
  </si>
  <si>
    <t>M01AE01</t>
  </si>
  <si>
    <t>C09AA01</t>
  </si>
  <si>
    <t>R05CB06</t>
  </si>
  <si>
    <t>N07AX02</t>
  </si>
  <si>
    <t>Сугаммадекс</t>
  </si>
  <si>
    <t>V03AB35</t>
  </si>
  <si>
    <t>A10BB09</t>
  </si>
  <si>
    <t>A09AA02</t>
  </si>
  <si>
    <t>капсулы, 300 мг, 10 шт. - упаковки ячейковые контурные (3)  - пачки картонные</t>
  </si>
  <si>
    <t>A16AX01</t>
  </si>
  <si>
    <t>J01FA10</t>
  </si>
  <si>
    <t>L03AB05</t>
  </si>
  <si>
    <t>Беклометазон+Формотерол</t>
  </si>
  <si>
    <t>R03AK07</t>
  </si>
  <si>
    <t>B01AC06</t>
  </si>
  <si>
    <t>J05AX</t>
  </si>
  <si>
    <t>капсулы, 300 мг, 10 шт. - упаковки ячейковые контурные (6)  - пачки картонные</t>
  </si>
  <si>
    <t>таблетки, 25 мг, 10 шт. - упаковки ячейковые контурные (4)  - пачки картонные</t>
  </si>
  <si>
    <t>N06BX18</t>
  </si>
  <si>
    <t>N06BX03</t>
  </si>
  <si>
    <t>C01EB17</t>
  </si>
  <si>
    <t>G03BA03</t>
  </si>
  <si>
    <t>C08CA01</t>
  </si>
  <si>
    <t>капсулы кишечнорастворимые, 25000 ЕД, 20 шт. - флаконы (1)  - пачки картонные</t>
  </si>
  <si>
    <t>C02AC05</t>
  </si>
  <si>
    <t>R01AA07</t>
  </si>
  <si>
    <t>ЛП-003487</t>
  </si>
  <si>
    <t>Винпоцетин форте Канон</t>
  </si>
  <si>
    <t>таблетки, 10 мг, 30 шт. - упаковки ячейковые контурные (1)  - пачки картонные</t>
  </si>
  <si>
    <t>ЛС-001757</t>
  </si>
  <si>
    <t>таблетки, 4 мг, 10 шт. - упаковки ячейковые контурные (3)  - пачки картонные</t>
  </si>
  <si>
    <t>C09AA04</t>
  </si>
  <si>
    <t>J01BA01</t>
  </si>
  <si>
    <t>B01AB05</t>
  </si>
  <si>
    <t>M01AB05</t>
  </si>
  <si>
    <t>J01MA12</t>
  </si>
  <si>
    <t>G04CB01</t>
  </si>
  <si>
    <t>Натрия тиосульфат</t>
  </si>
  <si>
    <t>V03AB06</t>
  </si>
  <si>
    <t>M01AE03</t>
  </si>
  <si>
    <t>C01BA02</t>
  </si>
  <si>
    <t>N01BA02</t>
  </si>
  <si>
    <t>таблетки, 25 мг, 10 шт. - упаковки ячейковые контурные (2)  - пачки картонные</t>
  </si>
  <si>
    <t>N01BB02</t>
  </si>
  <si>
    <t>B02BX01</t>
  </si>
  <si>
    <t>H02AB02</t>
  </si>
  <si>
    <t>порошок для ингаляций дозированный, 80 мкг+4.5 мкг/доза, 10 шт. - упаковки ячейковые контурные (6)  / в комплекте с устройством для ингаляций / - пачки картонные</t>
  </si>
  <si>
    <t>таблетки, 50 мг, 10 шт. - упаковки ячейковые контурные (4)  - пачки картонные</t>
  </si>
  <si>
    <t>A04AA01</t>
  </si>
  <si>
    <t>B03XA01</t>
  </si>
  <si>
    <t>J07BF03</t>
  </si>
  <si>
    <t>N03AX14</t>
  </si>
  <si>
    <t>J01MA14</t>
  </si>
  <si>
    <t>C03CA01</t>
  </si>
  <si>
    <t>C01BC03</t>
  </si>
  <si>
    <t>N01BB01</t>
  </si>
  <si>
    <t>M01AB15</t>
  </si>
  <si>
    <t>C09AA03</t>
  </si>
  <si>
    <t>B01AC04</t>
  </si>
  <si>
    <t>J05AF05</t>
  </si>
  <si>
    <t>A02BC01</t>
  </si>
  <si>
    <t>капсулы, 300 мг, 14 шт. - блистеры (4)  - пачки картонные</t>
  </si>
  <si>
    <t>B01AF01</t>
  </si>
  <si>
    <t>B05BC01</t>
  </si>
  <si>
    <t>N07XX</t>
  </si>
  <si>
    <t>таблетки, 250 мг, 10 шт. - упаковки ячейковые контурные (1)  - пачки картонные</t>
  </si>
  <si>
    <t>J01DD04</t>
  </si>
  <si>
    <t>раствор для внутривенного и внутримышечного введения, 30 мг/мл, 1 мл - ампулы (5)  - упаковки ячейковые контурные (2) - пачки картонные</t>
  </si>
  <si>
    <t>раствор для внутривенного и внутримышечного введения, 30 мг/мл, 1 мл - ампулы (5)  - упаковки ячейковые контурные (1) - пачки картонные</t>
  </si>
  <si>
    <t>раствор для внутривенного и внутримышечного введения, 125 мг/мл, 4 мл - ампулы (5)  - упаковки ячейковые контурные (2) - пачки картонные</t>
  </si>
  <si>
    <t>раствор для внутривенного и внутримышечного введения, 125 мг/мл, 4 мл - ампулы (5)  - упаковки ячейковые контурные (1) -  пачки картонные</t>
  </si>
  <si>
    <t>раствор для внутривенного и внутримышечного введения, 250 мг/мл, 4 мл - ампулы (5)  - упаковки ячейковые контурные (1) -  пачки картонные</t>
  </si>
  <si>
    <t>ЛП-003979</t>
  </si>
  <si>
    <t>C10AA05</t>
  </si>
  <si>
    <t>J06BA02</t>
  </si>
  <si>
    <t>J06BA</t>
  </si>
  <si>
    <t xml:space="preserve">таблетки, 500 мг, 10 шт. - упаковки безъячейковые контурные (1) </t>
  </si>
  <si>
    <t>J01DC02</t>
  </si>
  <si>
    <t>J01DH02</t>
  </si>
  <si>
    <t>Доцетаксел</t>
  </si>
  <si>
    <t>Мефлохин</t>
  </si>
  <si>
    <t>ЛСР-004346/09</t>
  </si>
  <si>
    <t>4605453001855</t>
  </si>
  <si>
    <t>4605453001862</t>
  </si>
  <si>
    <t>4605453001831</t>
  </si>
  <si>
    <t>4605453001848</t>
  </si>
  <si>
    <t>Соталол</t>
  </si>
  <si>
    <t>Альфакальцидол</t>
  </si>
  <si>
    <t>таблетки, 30 мг, 10 шт. - упаковки ячейковые контурные (2)  - пачки картонные</t>
  </si>
  <si>
    <t>Лефлуномид</t>
  </si>
  <si>
    <t xml:space="preserve">Вл.Вып.к.Перв.Уп.Втор.Уп.Пр.Общество с ограниченной ответственностью "ИСТ-ФАРМ" (ООО "ИСТ-ФАРМ"), Россия (2511087220); </t>
  </si>
  <si>
    <t>Габриглобин-IgG</t>
  </si>
  <si>
    <t>ЛС-000412</t>
  </si>
  <si>
    <t>A07FA</t>
  </si>
  <si>
    <t>V07AB</t>
  </si>
  <si>
    <t>ЛС-000509</t>
  </si>
  <si>
    <t>4602824000943</t>
  </si>
  <si>
    <t>Р N002220/01</t>
  </si>
  <si>
    <t>Эральфон®</t>
  </si>
  <si>
    <t>Р N002946/01</t>
  </si>
  <si>
    <t>Хлоропирамин-ЭСКОМ</t>
  </si>
  <si>
    <t>концентрат для приготовления раствора для инфузий, 20 мг/мл, 8 мл - флаконы (1)  - пачки картонные</t>
  </si>
  <si>
    <t>L01CD02</t>
  </si>
  <si>
    <t>концентрат для приготовления раствора для инфузий, 20 мг/мл, 7.5 мл - флаконы (1)  - пачки картонные</t>
  </si>
  <si>
    <t>концентрат для приготовления раствора для инфузий, 20 мг/мл, 4 мл - флаконы (1)  - пачки картонные</t>
  </si>
  <si>
    <t>концентрат для приготовления раствора для инфузий, 20 мг/мл, 5.5 мл - флаконы (1)  - пачки картонные</t>
  </si>
  <si>
    <t>концентрат для приготовления раствора для инфузий, 20 мг/мл, 6 мл - флаконы (1)  - пачки картонные</t>
  </si>
  <si>
    <t>концентрат для приготовления раствора для инфузий, 20 мг/мл, 1 мл - флаконы (1)  - пачки картонные</t>
  </si>
  <si>
    <t>концентрат для приготовления раствора для инфузий, 20 мг/мл, 6.25 мл - флаконы (1)  - пачки картонные</t>
  </si>
  <si>
    <t>D01AE12</t>
  </si>
  <si>
    <t>C04AD03</t>
  </si>
  <si>
    <t>P01BC02</t>
  </si>
  <si>
    <t>ЛП-004502</t>
  </si>
  <si>
    <t>4602779004652</t>
  </si>
  <si>
    <t>Валсартан+Сакубитрил</t>
  </si>
  <si>
    <t>C09DX04</t>
  </si>
  <si>
    <t xml:space="preserve">Вл.Вып.к.Перв.Уп.Втор.Уп.Пр.Федеральное государственное унитарное предприятие "Научно-производственный центр "Фармзащита" Федерального медико-биологического агентства (ФГУП НПЦ "Фармзащита" ФМБА России), Россия (5047009329); </t>
  </si>
  <si>
    <t>Пирфенидон</t>
  </si>
  <si>
    <t>L04AX05</t>
  </si>
  <si>
    <t xml:space="preserve">Вл.Вып.к.Перв.Уп.Втор.Уп.Пр.Акционерное общество "Химико-фармацевтический комбинат "АКРИХИН" (АО "АКРИХИН"), Россия (5031013320); </t>
  </si>
  <si>
    <t>таблетки, 160 мг, 10 шт. - упаковки ячейковые контурные (2)  - пачки картонные</t>
  </si>
  <si>
    <t>C07AA07</t>
  </si>
  <si>
    <t>Кеторолак-ЭСКОМ</t>
  </si>
  <si>
    <t>ЛСР-004693/09</t>
  </si>
  <si>
    <t>4605453001602</t>
  </si>
  <si>
    <t>4605453001626</t>
  </si>
  <si>
    <t>4605453001596</t>
  </si>
  <si>
    <t>4605453001619</t>
  </si>
  <si>
    <t>L04AC07</t>
  </si>
  <si>
    <t>концентрат для приготовления раствора для инфузий, 20 мг/мл, 10 мл - флаконы (1)  - пачки картонные</t>
  </si>
  <si>
    <t xml:space="preserve">Вл.Лаборатории Сервье, Франция (085 480 796 00151); Вып.к.Перв.Уп.Втор.Уп.Пр.ООО "СЕРВЬЕ РУС", Россия (5036050808); </t>
  </si>
  <si>
    <t xml:space="preserve">Вл.Вып.к.Перв.Уп.Втор.Уп.Пр.Закрытое акционерное общество "Канонфарма продакшн" (ЗАО "Канонфарма продакшн"), Россия (5050026081); </t>
  </si>
  <si>
    <t>J07AM51</t>
  </si>
  <si>
    <t>таблетки, 100 мг, 10 шт. - упаковки ячейковые контурные (1)  - пачки картонные</t>
  </si>
  <si>
    <t>ЛП-001728</t>
  </si>
  <si>
    <t xml:space="preserve">Вл.Вып.к.Перв.Уп.Втор.Уп.Пр.Общество с ограниченной ответственностью "Озон" (ООО "Озон"), Россия (6345002063); </t>
  </si>
  <si>
    <t>N01BB09</t>
  </si>
  <si>
    <t>таблетки, покрытые пленочной оболочкой, 40 мг, 10 шт. - упаковки ячейковые контурные (3)  - пачки картонные</t>
  </si>
  <si>
    <t>таблетки кишечнорастворимые, покрытые пленочной оболочкой, 100 мг, 10 шт. - упаковки ячейковые контурные (6)  - пачки картонные</t>
  </si>
  <si>
    <t>N06BX</t>
  </si>
  <si>
    <t xml:space="preserve">Вл.Вып.к.Перв.Уп.Втор.Уп.Пр.Публичное акционерное общество "Красфарма" (ПАО "Красфарма"), Россия (2464010490); </t>
  </si>
  <si>
    <t xml:space="preserve">Вл.Вып.к.Перв.Уп.Втор.Уп.Пр.Акционерное общество "Научно-производственное объединение по медицинским иммунобиологическим препаратам "Микроген"  (АО "НПО "Микроген"), Россия (7722422237); </t>
  </si>
  <si>
    <t xml:space="preserve">Вл.Общество с ограниченной ответственностью "Велфарм" (ООО "Велфарм"), Россия (7733691513); Вып.к.Перв.Уп.Втор.Уп.Пр.Общество с ограниченной ответственностью "Велфарм" (ООО "Велфарм"), Россия (7733691513); </t>
  </si>
  <si>
    <t xml:space="preserve">Вл.Вып.к.Перв.Уп.Втор.Уп.Пр.Акционерное общество "ВЕРТЕКС" (АО "ВЕРТЕКС"), Россия (7810180435); </t>
  </si>
  <si>
    <t xml:space="preserve">Вл.Вып.к.Перв.Уп.Втор.Уп.Пр.Открытое акционерное общество "Фармстандарт-Лексредства" (ОАО "Фармстандарт-Лексредства"), Россия (4631002737); </t>
  </si>
  <si>
    <t xml:space="preserve">Вл.Вып.к.Перв.Уп.Втор.Уп.Пр.Закрытое акционерное общество "ФармФирма "Сотекс" (ЗАО "ФармФирма "Сотекс"), Россия (7715240941); </t>
  </si>
  <si>
    <t xml:space="preserve">Вл.Общество с ограниченной ответственностью "Иммуно-Гем" (ООО "Иммуно-Гем"), Россия (7743064350); Вып.к.Перв.Уп.Втор.Уп.Пр.Государственное бюджетное учреждение здравоохранения "Самарская областная клиническая станция переливания крови", Россия (6316003425); </t>
  </si>
  <si>
    <t>таблетки, покрытые пленочной оболочкой, 5 мг, 7 шт. - упаковки ячейковые контурные (4)  - пачки картонные</t>
  </si>
  <si>
    <t xml:space="preserve">Вл.Республиканское унитарное производственное предприятие "Белмедпрепараты" (РУП "Белмедпрепараты"), Республика Беларусь (100049731); Перв.Уп.Втор.Уп.Пр.Республиканское унитарное производственное предприятие "Белмедпрепараты" (РУП "Белмедпрепараты"), Республика Беларусь (100049731); Вып.к.Республиканское унитарное производственное предприятие "Белмедпрепараты" (РУП "Белмедпрепараты"), Республика Беларусь (100049731); </t>
  </si>
  <si>
    <t>Ивабрадин Медисорб</t>
  </si>
  <si>
    <t xml:space="preserve">Вл.Общество с ограниченной ответственностью "Иммуно-Гем" (ООО "Иммуно-Гем"), Россия (7743064350); Вып.к.Перв.Уп.Втор.Уп.Пр.Государственное бюджетное учреждение здравоохранения "Челябинская областная станция переливания крови" (ГБУЗ "ЧОСПК"), Россия (7453270008); </t>
  </si>
  <si>
    <t>4607022320312</t>
  </si>
  <si>
    <t>4607022320299</t>
  </si>
  <si>
    <t xml:space="preserve">Вл.Общество с ограниченной ответственностью "Иммуно-Гем" (ООО "Иммуно-Гем"), Россия (7743064350); Вып.к.Перв.Уп.Втор.Уп.Пр.Государственное бюджетное учреждение здравоохранения "Тамбовская областная станция переливания крови", Россия (6832021067); </t>
  </si>
  <si>
    <t>раствор для внутривенного и внутримышечного введения, 10 мг/мл, 2 мл - ампулы (10)  - пачки картонные</t>
  </si>
  <si>
    <t>Дупилумаб</t>
  </si>
  <si>
    <t>D11AH05</t>
  </si>
  <si>
    <t>ЛП-005440</t>
  </si>
  <si>
    <t>3664798014600</t>
  </si>
  <si>
    <t>3664798018400</t>
  </si>
  <si>
    <t xml:space="preserve">Вл.Вып.к.Перв.Уп.Втор.Уп.Пр.Общество с ограниченной ответственностью "Гротекс" (ООО "Гротекс"), Россия (7814459396); </t>
  </si>
  <si>
    <t>таблетки, покрытые пленочной оболочкой, 20 мг, 10 шт. - контурная ячейковая упаковка (3)  - пачка картонная</t>
  </si>
  <si>
    <t>Цефтриаксон-АКОС</t>
  </si>
  <si>
    <t xml:space="preserve">Вл.Вып.к.Перв.Уп.Втор.Уп.Пр.Акционерное общество "Производственная фармацевтическая компания Обновление" (АО "ПФК Обновление"), Россия (5408151534); </t>
  </si>
  <si>
    <t xml:space="preserve">Вл.Общество с ограниченной ответственностью Химико фармацевтический концерн "МИР" (ООО ХФК "МИР"), Россия (2634105230); Вып.к.Перв.Уп.Втор.Уп.Пр.Открытое акционерное общество Научно-производственный концерн "ЭСКОМ" (ОАО НПК "ЭСКОМ"), Россия (2634040279); </t>
  </si>
  <si>
    <t>A10AB04</t>
  </si>
  <si>
    <t xml:space="preserve">Вл.Акционерное общество "АЛИУМ" (АО "АЛИУМ"), Россия (5077009710); Перв.Уп.Втор.Уп.Пр.Акционерное общество "АЛИУМ" (АО "АЛИУМ"), Россия (5077009710); Вып.к.Акционерное общество "АЛИУМ" (АО "АЛИУМ"), Россия (5077009710); </t>
  </si>
  <si>
    <t xml:space="preserve">Вл.Вып.к.Перв.Уп.Втор.Уп.Пр.Акционерное общество "Татхимфармпрепараты" (АО "Татхимфармпрепараты" ), Россия (1658047200); </t>
  </si>
  <si>
    <t>Налоксон+Оксикодон</t>
  </si>
  <si>
    <t>N02AA55</t>
  </si>
  <si>
    <t>раствор для инъекций, 10000 анти-Xa МЕ/мл, 0.4 мл - шприц (10)  - пачка картонная</t>
  </si>
  <si>
    <t>раствор для инъекций, 10000 анти-Xa МЕ/мл, 0.6 мл - шприц (10)  - пачка картонная</t>
  </si>
  <si>
    <t>H03BB02</t>
  </si>
  <si>
    <t xml:space="preserve">Вл.Вып.к.Перв.Уп.Втор.Уп.Пр.ЗАО "Московская фармацевтическая фабрика", Россия (7711049567); </t>
  </si>
  <si>
    <t>Альфакальцидол Канон</t>
  </si>
  <si>
    <t>A11CC03</t>
  </si>
  <si>
    <t>ЛП-007334</t>
  </si>
  <si>
    <t>капсулы, 1 мкг, 10 шт. - упаковки ячейковые контурные (3)  - пачки картонные</t>
  </si>
  <si>
    <t>капсулы, 0.25 мкг, 10 шт. - упаковки ячейковые контурные (6)  - пачки картонные</t>
  </si>
  <si>
    <t>Панкреатин 20000</t>
  </si>
  <si>
    <t>Габриглобин®-IgG</t>
  </si>
  <si>
    <t>ЛП-№(001255)-(РГ-RU)</t>
  </si>
  <si>
    <t>Кеторолак Реневал</t>
  </si>
  <si>
    <t>Ацетилсалициловая кислота Кардио</t>
  </si>
  <si>
    <t>S01FA01</t>
  </si>
  <si>
    <t xml:space="preserve">Вл.Вып.к.Перв.Уп.Втор.Уп.Пр.Общество с ограниченной ответственностью "ГЕРОФАРМ" (ООО "ГЕРОФАРМ"), Россия (7826043970); </t>
  </si>
  <si>
    <t>таблетки, покрытые пленочной оболочкой, 10 мг, 10 шт. - упаковки ячейковые контурные (3)  - пачки картонные</t>
  </si>
  <si>
    <t xml:space="preserve">Вл.Вып.к.Перв.Уп.Втор.Уп.Пр.Акционерное общество "Брынцалов-А" (АО "Брынцалов-А"), Россия (0411032048); </t>
  </si>
  <si>
    <t xml:space="preserve">Вл.ООО "Эндокринные технологии", Россия (3435118606); Вып.к.Перв.Уп.Втор.Уп.Пр.Федеральное государственное унитарное предприятие "МОСКОВСКИЙ ЭНДОКРИННЫЙ ЗАВОД" (ФГУП "МОСКОВСКИЙ ЭНДОКРИННЫЙ ЗАВОД"), Россия (7722059711); </t>
  </si>
  <si>
    <t>АМБРОКСОЛ</t>
  </si>
  <si>
    <t>раствор для инъекций, 20 мг/мл, 2 мл - ампула (10)  - пачка картонная</t>
  </si>
  <si>
    <t>раствор для инфузий, 5 мг/мл, 100 мл - бутылка (28)  - ящик картонный (для стационаров)</t>
  </si>
  <si>
    <t>Дата вступления в силу</t>
  </si>
  <si>
    <t>таблетки, 5 мг, 30 шт. - упаковки ячейковые контурные (1)  - пачки картонные</t>
  </si>
  <si>
    <t>ЛСР-002522/07</t>
  </si>
  <si>
    <t>4605453001701</t>
  </si>
  <si>
    <t>4605453001671</t>
  </si>
  <si>
    <t>4605453001688</t>
  </si>
  <si>
    <t>4605453001732</t>
  </si>
  <si>
    <t>4605453001718</t>
  </si>
  <si>
    <t>4605453001725</t>
  </si>
  <si>
    <t>4605453001824</t>
  </si>
  <si>
    <t>4605453001794</t>
  </si>
  <si>
    <t>4605453001800</t>
  </si>
  <si>
    <t>Р N002917/01</t>
  </si>
  <si>
    <t>Фенотропил</t>
  </si>
  <si>
    <t>Р N002784/01</t>
  </si>
  <si>
    <t>ЛП-000711</t>
  </si>
  <si>
    <t>4602676007046</t>
  </si>
  <si>
    <t>4602676006919</t>
  </si>
  <si>
    <t>Тилаксин</t>
  </si>
  <si>
    <t>Р N000816/02</t>
  </si>
  <si>
    <t>4602824019792</t>
  </si>
  <si>
    <t>таблетки, 5 мг, 30 шт. - упаковки ячейковые контурные (2)  - пачки картонные</t>
  </si>
  <si>
    <t>таблетки, 5 мг, 30 шт. - упаковки ячейковые контурные (3)  - пачки картонные</t>
  </si>
  <si>
    <t>таблетки, 10 мг, 30 шт. - упаковки ячейковые контурные (3)  - пачки картонные</t>
  </si>
  <si>
    <t>Диклофенак ретард</t>
  </si>
  <si>
    <t>ЛП-001592</t>
  </si>
  <si>
    <t>ЛП-000234</t>
  </si>
  <si>
    <t>8595026441354</t>
  </si>
  <si>
    <t>8595026442351</t>
  </si>
  <si>
    <t>раствор для инфузий, 5 мг/мл, 100 мл - бутылки стеклянные для крови, трансфузионных и инфузионных препаратов (35)  - ящики картонные</t>
  </si>
  <si>
    <t>4602824018085</t>
  </si>
  <si>
    <t>Соталол Канон</t>
  </si>
  <si>
    <t>4606486017523</t>
  </si>
  <si>
    <t>4606486017431</t>
  </si>
  <si>
    <t>4606486017479</t>
  </si>
  <si>
    <t>ЛП-002025</t>
  </si>
  <si>
    <t>4605453004443</t>
  </si>
  <si>
    <t>4605453004450</t>
  </si>
  <si>
    <t>4810133005720</t>
  </si>
  <si>
    <t>Диклофенак ретард-Акрихин</t>
  </si>
  <si>
    <t>Омепразол-Акрихин</t>
  </si>
  <si>
    <t>ЛСР-005204/09</t>
  </si>
  <si>
    <t>4605453001640</t>
  </si>
  <si>
    <t>ЛСР-000794/09</t>
  </si>
  <si>
    <t>4605453001121</t>
  </si>
  <si>
    <t>концентрат для приготовления раствора для инфузий, 20 мг/мл, 7 мл - флаконы (1)  - пачки картонные</t>
  </si>
  <si>
    <t>4606486024194</t>
  </si>
  <si>
    <t>раствор для внутривенного и внутримышечного введения, 250 мг/мл, 4 мл - ампулы (3)  - упаковки ячейковые контурные (1) - пачки картонные</t>
  </si>
  <si>
    <t>Глидиаб МВ</t>
  </si>
  <si>
    <t>L04AA13</t>
  </si>
  <si>
    <t>4605077011469</t>
  </si>
  <si>
    <t>4605077011476</t>
  </si>
  <si>
    <t>4605077011483</t>
  </si>
  <si>
    <t>4260142420357</t>
  </si>
  <si>
    <t>4260142420364</t>
  </si>
  <si>
    <t>R06AC03</t>
  </si>
  <si>
    <t>капсулы, 5 доз, 30 шт. - банки полимерные (1)  - пачки картонные</t>
  </si>
  <si>
    <t>A10AD05</t>
  </si>
  <si>
    <t>Дицинон</t>
  </si>
  <si>
    <t>П N013946/01</t>
  </si>
  <si>
    <t xml:space="preserve">Вл.Вып.к.Перв.Уп.Втор.Уп.Пр.ПРО.МЕД.ЦС  Прага а.о., Чешская Республика (CZ00147893); </t>
  </si>
  <si>
    <t>таблетки, покрытые пленочной оболочкой, 150 мг, 10 шт. - блистеры (5)  - пачки картонные</t>
  </si>
  <si>
    <t>Гликлазид Канон</t>
  </si>
  <si>
    <t>ЛП-003964</t>
  </si>
  <si>
    <t>таблетки с пролонгированным высвобождением, 30 мг, 10 шт. - упаковки ячейковые контурные (3)  - пачки картонные</t>
  </si>
  <si>
    <t>4606486025214</t>
  </si>
  <si>
    <t>таблетки с пролонгированным высвобождением, 30 мг, 30 шт. - упаковки ячейковые контурные (1)  - пачки картонные</t>
  </si>
  <si>
    <t>4606486025221</t>
  </si>
  <si>
    <t>раствор для внутривенного и внутримышечного введения, 50 мг/мл, 2 мл - ампулы (5)  - контурные ячейковые упаковки (2) - пачки картонные</t>
  </si>
  <si>
    <t>раствор для внутривенного и внутримышечного введения, 50 мг/мл, 5 мл - ампулы (5)  - контурные ячейковые упаковки (1) - пачки картонные</t>
  </si>
  <si>
    <t>таблетки, 50 мг, 10 шт. - контурная ячейковая упаковка (3)  - пачка картонная</t>
  </si>
  <si>
    <t>таблетки, 80 мг, 20 шт. - упаковки ячейковые контурные (1)  - пачки картонные</t>
  </si>
  <si>
    <t>4606486017585</t>
  </si>
  <si>
    <t>4605453001138</t>
  </si>
  <si>
    <t>4605453001107</t>
  </si>
  <si>
    <t>Иммуноглобулиновый комплексный препарат</t>
  </si>
  <si>
    <t>ЛСР-002313/10</t>
  </si>
  <si>
    <t>4606486017592</t>
  </si>
  <si>
    <t>таблетки, 160 мг, 10 шт. - упаковки ячейковые контурные (3)  - пачки картонные</t>
  </si>
  <si>
    <t>5904398627021</t>
  </si>
  <si>
    <t>4605453001657</t>
  </si>
  <si>
    <t>4605453001664</t>
  </si>
  <si>
    <t>4605453002036</t>
  </si>
  <si>
    <t>4605453001633</t>
  </si>
  <si>
    <t>J06BB12</t>
  </si>
  <si>
    <t>растворитель для приготовления лекарственных форм для инъекций, 5 мл - ампулы (10)  - пачки картонные</t>
  </si>
  <si>
    <t>Р N003200/01</t>
  </si>
  <si>
    <t>таблетки, 10 мг, 15 шт. - упаковки ячейковые контурные (2)  - пачки картонные</t>
  </si>
  <si>
    <t>4607007170253</t>
  </si>
  <si>
    <t>4607007170260</t>
  </si>
  <si>
    <t xml:space="preserve">Вл.Вып.к.Перв.Уп.Втор.Уп.Пр.ЗАО "Экополис", Россия (3317000319); </t>
  </si>
  <si>
    <t>капсулы, 5 доз, 20 шт. - банки полимерные (1)  - пачки картонные</t>
  </si>
  <si>
    <t>таблетки, 50 мг, 10 шт. - контурная ячейковая упаковка (2)  - пачка картонная</t>
  </si>
  <si>
    <t>A10BH01</t>
  </si>
  <si>
    <t>Иммуноглобулин человека нормальный [IgG+IgM+IgA]</t>
  </si>
  <si>
    <t>таблетки, 0.5 мг, 14 шт. - упаковки ячейковые контурные (4)  - пачки картонные</t>
  </si>
  <si>
    <t>4604060994314</t>
  </si>
  <si>
    <t>4604060994321</t>
  </si>
  <si>
    <t>Фонтурацетам</t>
  </si>
  <si>
    <t>раствор для инфузий, 1.6 мг/мл, 250 мл - бутылка (1)  - коробка картонная (для стационаров)</t>
  </si>
  <si>
    <t>таблетки, 4 мг, 10 шт. - упаковки ячейковые контурные (6)  - пачки картонные</t>
  </si>
  <si>
    <t xml:space="preserve">Вл.Вып.к.Перв.Уп.Втор.Уп.Пр.Общество с ограниченной ответственностью "ИННОВАЦИОННЫЙ ЦЕНТР БИО ТЕХНОЛОГИЙ" (ООО "ИЦБТ"), Россия (7735600222); </t>
  </si>
  <si>
    <t>4631140804676</t>
  </si>
  <si>
    <t>растворитель для приготовления лекарственных форм для инъекций, 10 мл - ампулы (10)  - пачки картонные</t>
  </si>
  <si>
    <t>таблетки, покрытые пленочной оболочкой, 20 мг, 10 шт. - упаковки ячейковые контурные (3)  - пачки картонные</t>
  </si>
  <si>
    <t>таблетки, 4 мг, 15 шт. - упаковки ячейковые контурные (2)  - пачки картонные</t>
  </si>
  <si>
    <t xml:space="preserve">Вл.Вып.к.Перв.Уп.Втор.Уп.Пр.ООО "ПРАНАФАРМ", Россия (6316059876); </t>
  </si>
  <si>
    <t>4680013243081</t>
  </si>
  <si>
    <t>таблетки, 25 мг, 10 шт. - контурная ячейковая упаковка (3)  - пачка картонная</t>
  </si>
  <si>
    <t xml:space="preserve">Вл.Акционерное общество "Фармасинтез" (АО "Фармасинтез"), Россия (3810023308); Вып.к.Перв.Уп.Втор.Уп.Пр.Акционерное общество "Фармасинтез" (АО "Фармасинтез"), Россия (3810023308); </t>
  </si>
  <si>
    <t xml:space="preserve">Вл.Вып.к.Перв.Уп.Втор.Уп.Пр.Федеральное государственное унитарное предприятие "МОСКОВСКИЙ ЭНДОКРИННЫЙ ЗАВОД" (ФГУП "МОСКОВСКИЙ ЭНДОКРИННЫЙ ЗАВОД"), Россия (7722059711); </t>
  </si>
  <si>
    <t>таблетки, 25 мг, 10 шт. - контурная ячейковая упаковка (5)  - пачка картонная</t>
  </si>
  <si>
    <t xml:space="preserve">Вл.Акционерное общество "АВВА РУС" (АО "АВВА РУС"), Россия (4347024686); Вып.к.Перв.Уп.Втор.Уп.Пр.Акционерное общество "АВВА РУС" (АО "АВВА РУС"), Россия (4347024686); </t>
  </si>
  <si>
    <t>Лизиноприл-ВЕРТЕКС</t>
  </si>
  <si>
    <t xml:space="preserve">Вл.Общество с ограниченной ответственностью "Нанолек" (ООО "Нанолек"), Россия (7701917006); Вып.к.Перв.Уп.Втор.Уп.Пр.Общество с ограниченной ответственностью "Нанолек" (ООО "Нанолек"), Россия (7701917006); </t>
  </si>
  <si>
    <t>таблетки, покрытые пленочной оболочкой, 10 мг, 10 шт. - упаковки ячейковые контурные (5)  - пачки картонные</t>
  </si>
  <si>
    <t>таблетки, покрытые пленочной оболочкой, 10 мг, 15 шт. - упаковки ячейковые контурные (1)  - пачки картонные</t>
  </si>
  <si>
    <t>таблетки, покрытые пленочной оболочкой, 10 мг, 15 шт. - упаковки ячейковые контурные (2)  - пачки картонные</t>
  </si>
  <si>
    <t xml:space="preserve">Вл.Общество с ограниченной ответственностью "Иммуно-Гем" (ООО "Иммуно-Гем"), Россия (7743064350); Вып.к.Перв.Уп.Втор.Уп.Пр.Областное бюджетное учреждение здравоохранения "Ивановская областная станция переливания крови", Россия (3731021499); </t>
  </si>
  <si>
    <t>Суприламин</t>
  </si>
  <si>
    <t>Амлодипин-ВЕРТЕКС</t>
  </si>
  <si>
    <t>4670033320114</t>
  </si>
  <si>
    <t>4670033320183</t>
  </si>
  <si>
    <t>4670033320206</t>
  </si>
  <si>
    <t xml:space="preserve">Вл.Вып.к.Перв.Уп.Втор.Уп.Пр.БЕЛУПО, лекарства и косметика д.д., Республика Хорватия (74181493335); </t>
  </si>
  <si>
    <t>4607022320237</t>
  </si>
  <si>
    <t>4607022320251</t>
  </si>
  <si>
    <t>4607022320275</t>
  </si>
  <si>
    <t>4640017591076</t>
  </si>
  <si>
    <t>таблетки, 50 мг, 10 шт. - контурная ячейковая упаковка (4)  - пачка картонная</t>
  </si>
  <si>
    <t>таблетки, 50 мг, 10 шт. - контурная ячейковая упаковка (5)  - пачка картонная</t>
  </si>
  <si>
    <t>Нейрокс®</t>
  </si>
  <si>
    <t>таблетки, покрытые пленочной оболочкой, 500 мг, 10 шт. - контурная ячейковая упаковка (6)  - пачка картонная</t>
  </si>
  <si>
    <t>ЛП-005829</t>
  </si>
  <si>
    <t>таблетки, покрытые пленочной оболочкой, 150 мг, 10 шт. - контурная ячейковая упаковка (1)  - пачка картонная</t>
  </si>
  <si>
    <t>Палбоциклиб</t>
  </si>
  <si>
    <t>таблетки, покрытые пленочной оболочкой, 0.4 мг, 10 шт. - контурная ячейковая  упаковка (3)  - пачка картонная</t>
  </si>
  <si>
    <t>раствор для инфузий, 1.6 мг/мл, 250 мл - бутылка (1)  - пачка картонная</t>
  </si>
  <si>
    <t>Формисонид®</t>
  </si>
  <si>
    <t>4601669014351</t>
  </si>
  <si>
    <t>4810133010991</t>
  </si>
  <si>
    <t>Фуросемид буфус</t>
  </si>
  <si>
    <t>таблетки кишечнорастворимые, покрытые пленочной оболочкой, 20000 ЕД, 10 шт. - упаковки ячейковые контурные (8)  - пачки картонные</t>
  </si>
  <si>
    <t>таблетки, покрытые пленочной оболочкой, 20 мг, 14 шт. - блистеры (2)  - пачки картонные</t>
  </si>
  <si>
    <t xml:space="preserve">Вл.Общество с ограниченной ответственностью "Авис Рус" (ООО "Авис Рус"), Россия (7708755146); Вып.к.Перв.Уп.Втор.Уп.Пр.Общество с ограниченной ответственностью "МОСФАРМ" (ООО "МОСФАРМ"), Россия (5042121905); </t>
  </si>
  <si>
    <t xml:space="preserve">Вл.Фрезениус Медикал Кеа Дойчланд ГмбХ, Германия (003 233 68208); Вып.к.Перв.Уп.Втор.Уп.Пр.Фрезениус Медикал Кеа Дойчланд ГмбХ, Германия (003 233 68208); </t>
  </si>
  <si>
    <t>4630098000086</t>
  </si>
  <si>
    <t>ЛП-005801</t>
  </si>
  <si>
    <t>раствор для внутривенного и внутримышечного введения, 20 мг/мл, 1 мл - ампулы с надрезом и точкой или кольцом излома (20)  - пачки картонные</t>
  </si>
  <si>
    <t>4605453012462</t>
  </si>
  <si>
    <t>раствор для внутривенного и внутримышечного введения, 20 мг/мл, 1 мл - ампулы с надрезом и точкой или кольцом излома (10)  - пачки картонные</t>
  </si>
  <si>
    <t>4605453012455</t>
  </si>
  <si>
    <t>раствор для внутривенного и внутримышечного введения, 20 мг/мл, 1 мл - ампулы с надрезом и точкой или кольцом излома (5)  - пачки картонные</t>
  </si>
  <si>
    <t>4605453012448</t>
  </si>
  <si>
    <t>раствор для внутривенного и внутримышечного введения, 20 мг/мл, 1 мл - ампулы с надрезом и точкой или кольцом излома (3)  - пачки картонные</t>
  </si>
  <si>
    <t>4605453012431</t>
  </si>
  <si>
    <t>раствор для внутривенного и внутримышечного введения, 20 мг/мл, 1 мл - ампулы (3)  / в комплекте со скарификатором ампульным / - пачки картонные</t>
  </si>
  <si>
    <t>4605453012493</t>
  </si>
  <si>
    <t>раствор для внутривенного и внутримышечного введения, 20 мг/мл, 1 мл - ампулы (5)  / в комплекте со скарификатором ампульным / - пачки картонные</t>
  </si>
  <si>
    <t>4605453012509</t>
  </si>
  <si>
    <t>раствор для внутривенного и внутримышечного введения, 20 мг/мл, 1 мл - ампулы (10)  / в комплекте со скарификатором ампульным / - пачки картонные</t>
  </si>
  <si>
    <t>4605453012516</t>
  </si>
  <si>
    <t>раствор для внутривенного и внутримышечного введения, 20 мг/мл, 1 мл - ампулы (20)  / в комплекте со скарификатором ампульным / - пачки картонные</t>
  </si>
  <si>
    <t>4605453012523</t>
  </si>
  <si>
    <t xml:space="preserve">Вл.Фрезениус Медикал Кеа Дойчланд ГмбХ, Германия (003 233 68208); Вып.к.Перв.Уп.Втор.Уп.Пр.ЗАО РЕСТЕР, Россия (1831066404); </t>
  </si>
  <si>
    <t>4607002030866</t>
  </si>
  <si>
    <t>таблетки, покрытые пленочной оболочкой, 20 мг, 10 шт. - упаковки ячейковые контурные (5)  - пачки картонные</t>
  </si>
  <si>
    <t>4605077015795</t>
  </si>
  <si>
    <t>таблетки, 8 мг, 15 шт. - упаковки ячейковые контурные (2)  - пачки картонные</t>
  </si>
  <si>
    <t>раствор для инъекций, 5 мг/мл, 10 мл - ампула (5)  - пачка картонная</t>
  </si>
  <si>
    <t>4810133010977</t>
  </si>
  <si>
    <t>таблетки, 5 мг, 10 шт. - контурная  ячейковая упаковка (5)  - пачка картонная</t>
  </si>
  <si>
    <t>ЛП-N (000048)-(РГ-RU)</t>
  </si>
  <si>
    <t>4601969009071</t>
  </si>
  <si>
    <t>4602824023485</t>
  </si>
  <si>
    <t xml:space="preserve">Вл.Вып.к.ШТАДА Арцнаймиттель АГ, Германия (DE112589604); Перв.Уп.Втор.Уп.Пр.Урсафарм Арцнаймиттель ГмбХ, Германия (DE 200 408 804); </t>
  </si>
  <si>
    <t>4011548030769</t>
  </si>
  <si>
    <t xml:space="preserve">Вл.ШТАДА Арцнаймиттель АГ, Германия (DE112589604); Перв.Уп.Втор.Уп.Пр.Хемомонт Д.О.О., Черногория (02204185); Вып.к.Хемофарм А.Д., Сербия (102037788); </t>
  </si>
  <si>
    <t>4011548030691</t>
  </si>
  <si>
    <t>раствор для внутривенного введения, 300 мг/мл, 10 мл - стеклянная ампула (20)  - пачки картонные</t>
  </si>
  <si>
    <t>раствор для инфузий, 150 мг/мл, 400 мл - бутылки для крови и кровезаменителей (15)  - коробки картонные (для стационаров)</t>
  </si>
  <si>
    <t>4605453011014</t>
  </si>
  <si>
    <t>раствор для инфузий, 150 мг/мл, 200 мл - бутылки для крови и кровезаменителей (28)  - коробки картонные (для стационаров)</t>
  </si>
  <si>
    <t>4605453010994</t>
  </si>
  <si>
    <t>раствор для инфузий, 150 мг/мл, 100 мл - бутылки для крови и кровезаменителей (28)  - коробки картонные (для стационаров)</t>
  </si>
  <si>
    <t>4605453010970</t>
  </si>
  <si>
    <t>раствор для внутривенного и внутримышечного введения, 2 мг/мл, 2 мл - стеклянная ампула (20)  - пачка картонная</t>
  </si>
  <si>
    <t>4011548030745</t>
  </si>
  <si>
    <t>раствор для инфузий, 150 мг/мл, 100 мл - бутылка (40)  - коробка картонная (для стационаров)</t>
  </si>
  <si>
    <t>4605453013735</t>
  </si>
  <si>
    <t>раствор для инфузий, 150 мг/мл, 200 мл - бутылка (32)  - коробка картонная (для стационаров)</t>
  </si>
  <si>
    <t>4605453013742</t>
  </si>
  <si>
    <t>раствор для инфузий, 150 мг/мл, 400 мл - бутылка (18)  - коробка картонная (для стационаров)</t>
  </si>
  <si>
    <t>4605453013759</t>
  </si>
  <si>
    <t xml:space="preserve">Вл.Общество с ограниченной ответственностью "Бауш Хелс" (ООО "Бауш Хелс"), Россия (7706782987); Вып.к.Перв.Уп.Втор.Уп.Пр.Фармзавод Ельфа А.О., Польша (NIP: 6110203055); </t>
  </si>
  <si>
    <t>4601669015020</t>
  </si>
  <si>
    <t>4601669014771</t>
  </si>
  <si>
    <t>Пропанорм®</t>
  </si>
  <si>
    <t>раствор для внутримышечного введения [масляный], 250 мг, 1 мл - ампулы (1)  - пачки картонные</t>
  </si>
  <si>
    <t xml:space="preserve">Вл.Вып.к.Перв.Уп.Втор.Уп.Пр.Санофи Винтроп Индустрия, Франция (FR45775662257); </t>
  </si>
  <si>
    <t>таблетки покрытые оболочкой, 125 мг, 6 шт. - банки полимерные (1)  - пачки картонные</t>
  </si>
  <si>
    <t>таблетки, 80 мг, 30 шт. - упаковки ячейковые контурные (1)  - пачки картонные</t>
  </si>
  <si>
    <t>раствор для инъекций, 5 мг/мл, 5 мл - ампулы (5)  - упаковки контурные пластиковые (2)-пачки картонные</t>
  </si>
  <si>
    <t>раствор для инъекций, 5 мг/мл, 10 мл - ампулы (5)  - упаковки контурные пластиковые (2)-пачки картонные</t>
  </si>
  <si>
    <t>Десфлуран</t>
  </si>
  <si>
    <t>N01AB07</t>
  </si>
  <si>
    <t>4680020232542</t>
  </si>
  <si>
    <t>таблетки, 30 мг, 10 шт. - контурная ячейковая упаковка (4)  - пачка картонная</t>
  </si>
  <si>
    <t>Леветирацетам-Алиум</t>
  </si>
  <si>
    <t>4605077017133</t>
  </si>
  <si>
    <t>Ортофен ретард</t>
  </si>
  <si>
    <t>таблетки с пролонгированным высвобождением, покрытые пленочной оболочкой, 100 мг, 10 шт. - контурная ячейковая упаковка (4)  - пачка картонная</t>
  </si>
  <si>
    <t>4604060019543</t>
  </si>
  <si>
    <t>растворитель для приготовления лекарственных форм для инъекций, 10 мл - ампулы (10)  - коробки картонные</t>
  </si>
  <si>
    <t>таблетки, 25 мг, 10 шт. - контурная ячейковая упаковка (2)  - пачка картонная</t>
  </si>
  <si>
    <t>таблетки, 25 мг, 10 шт. - контурная ячейковая упаковка (4)  - пачка картонная</t>
  </si>
  <si>
    <t>Диклофенак Реневал</t>
  </si>
  <si>
    <t>раствор для наружного применения спиртовой, 2%, 40 мл - флаконы (1)  - пачки картонные</t>
  </si>
  <si>
    <t xml:space="preserve">Вл.Общество с ограниченной ответственностью "Велтрэйд" (ООО "Велтрэйд"), Россия (7734513168); Вып.к.Перв.Уп.Втор.Уп.Пр.Общество с ограниченной ответственностью "Велфарм" (ООО "Велфарм"), Россия (7733691513); </t>
  </si>
  <si>
    <t xml:space="preserve">Вл.Общество с ограниченной ответственностью "СитиФарм" (ООО "СитиФарм"), Россия (7724365915); Вып.к.Перв.Уп.Втор.Уп.Пр.Акционерное Общество "Биохимик"  (АО "Биохимик"), Россия (1325030352); </t>
  </si>
  <si>
    <t>ЛП-006937</t>
  </si>
  <si>
    <t>4605453014275</t>
  </si>
  <si>
    <t>4605453014299</t>
  </si>
  <si>
    <t>4605453014268</t>
  </si>
  <si>
    <t>4605453014282</t>
  </si>
  <si>
    <t xml:space="preserve">Вл.Вып.к.Перв.Уп.Втор.Уп.Пр.Общество с ограниченной ответственностью "ФАРМАКОР ПРОДАКШН" (ООО "ФАРМАКОР ПРОДАКШН"), Россия (7802114781); </t>
  </si>
  <si>
    <t>растворитель для приготовления лекарственных форм для инъекций, 5 мл - ампула (8)  - пачка картонная</t>
  </si>
  <si>
    <t>растворитель для приготовления лекарственных форм для инъекций, 2 мл - ампула (8)  - пачка картонная</t>
  </si>
  <si>
    <t>СУПРИВЕЛЛ</t>
  </si>
  <si>
    <t>таблетки, 25 мг, 10 шт. - контурная ячейковая упаковка (1)  - пачка картонная</t>
  </si>
  <si>
    <t>раствор для инъекций, 20 мг/мл, 5 мл - ампула (5)  - пачка картонная</t>
  </si>
  <si>
    <t>раствор для инъекций, 20 мг/мл, 5 мл - ампула (10)  - пачка картонная</t>
  </si>
  <si>
    <t>раствор для инъекций, 20 мг/мл, 10 мл - ампула (5)  - пачка картонная</t>
  </si>
  <si>
    <t>раствор для инъекций, 20 мг/мл, 10 мл - ампула (10)  - пачка картонная</t>
  </si>
  <si>
    <t>КАПТОПРИЛ</t>
  </si>
  <si>
    <t xml:space="preserve">Вл.Нордикс Фарма Фертриб ГмбХ, Германия (DE245289256); Вып.к.Перв.Уп.Втор.Уп.Пр.Нордмарк Фарма ГмбХ, Германия (DE813148864); </t>
  </si>
  <si>
    <t xml:space="preserve">Вл.Вып.к.Перв.Уп.Втор.Уп.Пр.Общество с ограниченной отвественностью  "Фарм-Синтез" (ООО "Фарм-Синтез"), Россия (4003033587); </t>
  </si>
  <si>
    <t>Пирацетам-ЭСКОМ</t>
  </si>
  <si>
    <t>концентрат для приготовления раствора для инъекций, 20 мг/мл, 5 мл - стеклянная ампула (10)  - пачка картонная</t>
  </si>
  <si>
    <t xml:space="preserve">Вл.ШТАДА Арцнаймиттель АГ, Германия (DE112589604); Вып.к.Перв.Уп.Втор.Уп.Пр.Хемомонт Д.О.О., Черногория (02204185); </t>
  </si>
  <si>
    <t>РинФаст® Микс 30</t>
  </si>
  <si>
    <t>раствор для инфузий, 5 мг/мл, 100 мл - бутылка (35)  - ящик картонный (для стационаров)</t>
  </si>
  <si>
    <t>ЛП-007549</t>
  </si>
  <si>
    <t>4605453014404</t>
  </si>
  <si>
    <t>раствор для инфузий, 1.6 мг/мл, 250 мл - флакон (1)  - пачка картонная</t>
  </si>
  <si>
    <t>4605453014411</t>
  </si>
  <si>
    <t>4605453014435</t>
  </si>
  <si>
    <t>раствор для инфузий, 1.6 мг/мл, 250 мл - флакон (1)  - коробка картонная (для стационаров)</t>
  </si>
  <si>
    <t>4605453014428</t>
  </si>
  <si>
    <t>раствор для инфузий, 1.6 мг/мл, 250 мл - флакон (1)  - пакет</t>
  </si>
  <si>
    <t>4605453014442</t>
  </si>
  <si>
    <t>раствор для инфузий, 1.6 мг/мл, 250 мл - бутылка (15)  - коробка картонная (для стационаров)</t>
  </si>
  <si>
    <t>4605453014350</t>
  </si>
  <si>
    <t>раствор для инфузий, 1.6 мг/мл, 250 мл - флакон (15)  - коробка картонная (для стационаров)</t>
  </si>
  <si>
    <t>4605453014367</t>
  </si>
  <si>
    <t>раствор для инфузий, 1.6 мг/мл, 250 мл - бутылка (28)  - коробка картонная (для стационаров)</t>
  </si>
  <si>
    <t>4605453014374</t>
  </si>
  <si>
    <t>раствор для инфузий, 1.6 мг/мл, 250 мл - флакон (28)  - коробка картонная (для стационаров)</t>
  </si>
  <si>
    <t>4605453014398</t>
  </si>
  <si>
    <t>раствор для инфузий, 1.6 мг/мл, 250 мл - флакон (40)  - коробка картонная (для стационаров)</t>
  </si>
  <si>
    <t>4605453014381</t>
  </si>
  <si>
    <t>ИБУПРОФЕН ФОРТЕ</t>
  </si>
  <si>
    <t>ЛП-№(000401)-(РГ-RU)</t>
  </si>
  <si>
    <t>4601669015839</t>
  </si>
  <si>
    <t>4601669015822</t>
  </si>
  <si>
    <t>Каптоприл Реневал</t>
  </si>
  <si>
    <t>ДИАСОЛЮШН</t>
  </si>
  <si>
    <t>B05DB</t>
  </si>
  <si>
    <t>ЛП-007601</t>
  </si>
  <si>
    <t>раствор для перитонеального диализа, 2500 мл - контейнеры (4)  - ящики картонные (для стационаров)</t>
  </si>
  <si>
    <t>4680034160893</t>
  </si>
  <si>
    <t>раствор для инъекций, 20 мг/мл, 2 мл - ампула (5)  - пачка картонная</t>
  </si>
  <si>
    <t>Цитиколин-ЭСКОМ</t>
  </si>
  <si>
    <t>4605453014459</t>
  </si>
  <si>
    <t>4605453014466</t>
  </si>
  <si>
    <t>4605453014473</t>
  </si>
  <si>
    <t>ЛП-№(000531)-(РГ-RU)</t>
  </si>
  <si>
    <t>таблетки кишечнорастворимые, покрытые пленочной оболочкой, 20000 ЕД, 10 шт. - упаковки ячейковые контурные (3)  - пачки картонные</t>
  </si>
  <si>
    <t>таблетки кишечнорастворимые с пролонгированным высвобождением, покрытые пленочной оболочкой, 100 мг, 10 шт. - упаковки ячейковые контурные (2)  - пачки картонные</t>
  </si>
  <si>
    <t>4660153651830</t>
  </si>
  <si>
    <t>Полимиксин B</t>
  </si>
  <si>
    <t>J01XB02</t>
  </si>
  <si>
    <t>раствор для внутримышечного введения, 1 мл - ампулы (10)  - пачки  картонные</t>
  </si>
  <si>
    <t>капсулы, 1 мкг, 30 шт. - банки (1)  - пачки картонные</t>
  </si>
  <si>
    <t>4606486044659</t>
  </si>
  <si>
    <t>4606486044635</t>
  </si>
  <si>
    <t>Пенестер®</t>
  </si>
  <si>
    <t>таблетки, покрытые пленочной оболочкой, 5 мг, 15 шт. - блистер (2)  - пачка картонная</t>
  </si>
  <si>
    <t>таблетки, покрытые пленочной оболочкой, 20 мг, 10 шт. - блистеры (10)  - пачки картонные</t>
  </si>
  <si>
    <t>капсулы кишечнорастворимые, 20 мг, 10 шт. - контурная ячейковая упаковка (6)  - пачка  картонная</t>
  </si>
  <si>
    <t>Доцетаксел-Фарм-Синтез</t>
  </si>
  <si>
    <t>4650069830719</t>
  </si>
  <si>
    <t>4650069830696</t>
  </si>
  <si>
    <t>4650069830672</t>
  </si>
  <si>
    <t>4650069830658</t>
  </si>
  <si>
    <t>4650069830641</t>
  </si>
  <si>
    <t>4650069830634</t>
  </si>
  <si>
    <t>4650069830627</t>
  </si>
  <si>
    <t>4650069830665</t>
  </si>
  <si>
    <t>4650069830689</t>
  </si>
  <si>
    <t>4650069830702</t>
  </si>
  <si>
    <t xml:space="preserve">Вл.Сандоз д.д., Словения (SI76665623); Вып.к.Перв.Уп.Втор.Уп.Пр.Глаксо Оперэйшенс Великобритания Лимитед, Великобритания (GB239820839); </t>
  </si>
  <si>
    <t>7613421098681</t>
  </si>
  <si>
    <t xml:space="preserve">Вл.Вып.к.Перв.Уп.Втор.Уп.Пр.ООО "АМЕДАРТ", Россия (7705904720); </t>
  </si>
  <si>
    <t>раствор для внутривенного и внутримышечного введения, 250 мг/мл, 4 мл - ампулы (3)  - упаковки ячейковые контурные (1) -  пачки картонные</t>
  </si>
  <si>
    <t>ЛП-008044</t>
  </si>
  <si>
    <t>4605453016767</t>
  </si>
  <si>
    <t>раствор для инъекций, 5 мг/мл, 5 мл - ампула (5)  - пачка картонная</t>
  </si>
  <si>
    <t>раствор для внутривенного и внутримышечного введения, 2 мг/мл, 4 мл - ампула (10)  - пачка картонная</t>
  </si>
  <si>
    <t>раствор для инфузий, 5%, 50 мл - бутылки (1)  - пачки картонные</t>
  </si>
  <si>
    <t xml:space="preserve">Вл.Общество с ограниченной ответственностью "Иммуно-Гем" (ООО "Иммуно-Гем"), Россия (7743064350); Вып.к.Перв.Уп.Втор.Уп.Пр.Государственное бюджетное учреждение здравоохранения Тюменской области "Областная станция переливания крови" (ГБУЗ ТО "ОСПК"), Россия (7203002479); </t>
  </si>
  <si>
    <t>4607022320350</t>
  </si>
  <si>
    <t>ЛП-№(001074)-(РГ-RU)</t>
  </si>
  <si>
    <t>4601969010305</t>
  </si>
  <si>
    <t xml:space="preserve">Вл.Вып.к.Пр.ПРО.МЕД.ЦС  Прага а.о., Чешская Республика (CZ00147893); Перв.Уп.Втор.Уп.АО "Санека Фармасьютикалз", Словацкая республика (SK2023599842); </t>
  </si>
  <si>
    <t>Дексаметазон Реневал</t>
  </si>
  <si>
    <t>МОКСОНИДИН</t>
  </si>
  <si>
    <t>Ралеф®</t>
  </si>
  <si>
    <t>таблетки, покрытые пленочной оболочкой, 20 мг, 30 шт. - контурная ячейковая упаковка (1)  - пачка картонная</t>
  </si>
  <si>
    <t>таблетки, покрытые пленочной оболочкой, 20 мг, 15 шт. - контурная ячейковая упаковка (2)  - пачка картонная</t>
  </si>
  <si>
    <t>4603988028286</t>
  </si>
  <si>
    <t>раствор для инъекций, 5 мг/мл, 5 мл - ампула (10)  - пачка картонная</t>
  </si>
  <si>
    <t>Кетонал® ДУО</t>
  </si>
  <si>
    <t>капсулы с модифицированным высвобождением, 150 мг, 10 шт. - блистер (3)  - пачка картонная</t>
  </si>
  <si>
    <t>раствор для внутривенного и подкожного введения, 30000 МЕ/0.75мл, 0.75 мл - шприцы (1)  - контурные ячейковые упаковки (1) - пачки картонные</t>
  </si>
  <si>
    <t>ЛП-008414</t>
  </si>
  <si>
    <t>4605964009883</t>
  </si>
  <si>
    <t>раствор для внутривенного и подкожного введения, 30000 МЕ/0.75мл, 0.75 мл - шприцы с устройством защиты иглы (1)  - контурные ячейковые упаковки (1) - пачки картонные</t>
  </si>
  <si>
    <t>4605964009807</t>
  </si>
  <si>
    <t>раствор для внутривенного и подкожного введения, 36000 МЕ/0.9 мл, 0.9 мл - шприцы (1)  - контурные ячейковые упаковки (1) - пачки картонные</t>
  </si>
  <si>
    <t>4605964009890</t>
  </si>
  <si>
    <t>раствор для внутривенного и подкожного введения, 36000 МЕ/0.9 мл, 0.9 мл - шприцы с устройством защиты иглы (1)  - контурные ячейковые упаковки (1) - пачки картонные</t>
  </si>
  <si>
    <t>4605964009852</t>
  </si>
  <si>
    <t>таблетки с пролонгированным высвобождением, покрытые пленочной оболочкой, 100 мг, 10 шт. - упаковки ячейковые контурные (4)  - пачки картонные</t>
  </si>
  <si>
    <t>таблетки с пролонгированным высвобождением, покрытые пленочной оболочкой, 100 мг, 10 шт. - упаковки ячейковые контурные (5)  - пачки картонные</t>
  </si>
  <si>
    <t>таблетки с пролонгированным высвобождением, покрытые пленочной оболочкой, 100 мг, 10 шт. - упаковки ячейковые контурные (3)  - пачки картонные</t>
  </si>
  <si>
    <t>4602824024383</t>
  </si>
  <si>
    <t>4602824027803</t>
  </si>
  <si>
    <t>Р N002308/01</t>
  </si>
  <si>
    <t>4607020339996</t>
  </si>
  <si>
    <t>4607020339989</t>
  </si>
  <si>
    <t>4607020339972</t>
  </si>
  <si>
    <t>Азитромицин Экомед®</t>
  </si>
  <si>
    <t>порошок для приготовления суспензии для приема внутрь, 100 мг/5 мл, 16.5 г - флаконы (1)  / в комплекте со шприцем-дозатором или ложкой мерной / - пачки картонные</t>
  </si>
  <si>
    <t>4680020235253</t>
  </si>
  <si>
    <t>4607020339958</t>
  </si>
  <si>
    <t>4607020339934</t>
  </si>
  <si>
    <t>4046241093230</t>
  </si>
  <si>
    <t>порошок для ингаляций дозированный, 80 мкг+4.5 мкг, 10 шт. - упаковки ячейковые контурные (6)  - пачки картонные</t>
  </si>
  <si>
    <t>ЛП-№(001569)-(РГ-RU)</t>
  </si>
  <si>
    <t>растворитель для приготовления лекарственных форм для инъекций, 5 мл - ампулы (10)  - коробки картонные</t>
  </si>
  <si>
    <t>ПОЛИМИЛЕКС® вакцина для профилактики полиомиелита инактивированная</t>
  </si>
  <si>
    <t>суспензия для внутримышечного и подкожного введения, 0.5 мл/доза, 2.5 мл - флаконы (1)  - пачки картонные</t>
  </si>
  <si>
    <t>таблетки с модифицированным высвобождением, 30 мг, 15 шт. - контурная ячейковая упаковка (4)  - пачка картонная</t>
  </si>
  <si>
    <t>ЛП-№(000069)-(РГ-RU)</t>
  </si>
  <si>
    <t>4601969010053</t>
  </si>
  <si>
    <t>раствор для внутривенного и внутримышечного введения, 20 мг/мл, 1 мл - ампула (5)  - пачка картонная</t>
  </si>
  <si>
    <t>ЛП-№(001978)-(РГ-RU)</t>
  </si>
  <si>
    <t xml:space="preserve">Вл.Общество с ограниченной ответственностью "Иммуно-Гем" (ООО "Иммуно-Гем"), Россия (7743064350); Вып.к.Перв.Уп.Втор.Уп.Пр.Общество с ограниченной ответственностью "Иммуно-Гем" (ООО "Иммуно-Гем"), Россия (7743064350); </t>
  </si>
  <si>
    <t xml:space="preserve">Вл.Общество с ограниченной ответственностью "Велфарм" (ООО "Велфарм"), Россия (7733691513); Вып.к.Перв.Уп.Втор.Уп.Пр.Общество с ограниченной ответственностью "Велфарм-М", Россия (7735167866); </t>
  </si>
  <si>
    <t>ЛП-№(001887)-(РГ-RU)</t>
  </si>
  <si>
    <t>4603988036229</t>
  </si>
  <si>
    <t>4603988036212</t>
  </si>
  <si>
    <t>4603988036205</t>
  </si>
  <si>
    <t>ЛП-№(001960)-(РГ-RU)</t>
  </si>
  <si>
    <t>4660153655906</t>
  </si>
  <si>
    <t>таблетки, 500 мг, 10 шт. - упаковки ячейковые  контурные (1)  - пачки  картонные</t>
  </si>
  <si>
    <t>4602824019563</t>
  </si>
  <si>
    <t>порошок для приготовления раствора для внутривенного введения, 1000 мг,  - флакон (1)  - пачка картонная</t>
  </si>
  <si>
    <t xml:space="preserve">Вл.ОАО "Гедеон Рихтер", Венгрия (HU10484878); Вып.к.Пр.Акционерное общество "ГЕДЕОН РИХТЕР-РУС" (АО "ГЕДЕОН РИХТЕР-РУС"), Россия (5011016121); Перв.Уп.Втор.Уп.Акционерное общество "ГЕДЕОН РИХТЕР-РУС" (АО "ГЕДЕОН РИХТЕР-РУС"), Россия (5011016121); </t>
  </si>
  <si>
    <t>лиофилизат для приготовления раствора для приема внутрь, 300 мг, 300 мг - флаконы (5)  - пачки картонные</t>
  </si>
  <si>
    <t>аэрозоль для ингаляций дозированный, 200 мкг+6 мкг/доза, 120 доз - баллоны (1)  - пачки картонные</t>
  </si>
  <si>
    <t>R03AK08</t>
  </si>
  <si>
    <t>таблетки с пролонгированным высвобождением, покрытые пленочной оболочкой, 100 мг, 10 шт. - контурная ячейковая упаковка (2)  - пачка картонная</t>
  </si>
  <si>
    <t>4604060012087</t>
  </si>
  <si>
    <t xml:space="preserve">Вл.Общество с ограниченной ответственностью "Валента-Интеллект" (ООО "Валента-Интеллект"), Россия (7729599755); Вып.к.Перв.Уп.Втор.Уп.Пр.Акционерное общество "Валента Фармацевтика" (АО "Валента Фарм"), Россия (5050008117); </t>
  </si>
  <si>
    <t>4602193014831</t>
  </si>
  <si>
    <t>ЛП-№(002412)-(РГ-RU)</t>
  </si>
  <si>
    <t>ЛП-№(001711)-(РГ-RU)</t>
  </si>
  <si>
    <t>Периндоприл Реневал</t>
  </si>
  <si>
    <t>таблетки, 4 мг, 15 шт. - упаковки ячейковые контурные (4)  - пачки картонные</t>
  </si>
  <si>
    <t>ЛП-№(002039)-(РГ-RU)</t>
  </si>
  <si>
    <t>4603988037073</t>
  </si>
  <si>
    <t>4603988037042</t>
  </si>
  <si>
    <t>4603988036991</t>
  </si>
  <si>
    <t>4603988036984</t>
  </si>
  <si>
    <t>4603988037202</t>
  </si>
  <si>
    <t>4603988037141</t>
  </si>
  <si>
    <t xml:space="preserve">Вл.Общество с ограниченной ответственностью "Велтрэйд" (ООО "Велтрэйд"), Россия (7734513168); Вып.к.Перв.Уп.Втор.Уп.Пр.Общество с ограниченной ответственностью "Велфарм-М", Россия (7735167866); </t>
  </si>
  <si>
    <t xml:space="preserve">Вл.Вып.к.ШТАДА Арцнаймиттель АГ, Германия (DE112589604); Перв.Уп.Втор.Уп.Пр.Фамар Хелс Кейр Сервисез Мадрид С.А.У., Испания (ESA86227261); </t>
  </si>
  <si>
    <t>ЛП-№(001126)-(РГ-RU)</t>
  </si>
  <si>
    <t>4603988027449</t>
  </si>
  <si>
    <t>4603988027487</t>
  </si>
  <si>
    <t>ЛП-№(001822)-(РГ-RU)</t>
  </si>
  <si>
    <t>4602565036133</t>
  </si>
  <si>
    <t>порошок для приготовления суспензии для приема внутрь, 100 мг/5 мл, 16.5 г - флаконы темного  стекла (1)  / в комплекте со шприцем-дозатором / - пачки картонные</t>
  </si>
  <si>
    <t>раствор для инъекций, 5 мг/мл, 10 мл - флаконы (10)  - пачки картонные</t>
  </si>
  <si>
    <t>ЛП-№(000316)-(РГ-RU)</t>
  </si>
  <si>
    <t>4605964008480</t>
  </si>
  <si>
    <t>4605964008466</t>
  </si>
  <si>
    <t>раствор для внутривенного и внутримышечного введения, 50 мг/мл, 2 мл - ампулы (5)  - контурные ячейковые упаковки (10) - пачки картонные</t>
  </si>
  <si>
    <t>4605964008473</t>
  </si>
  <si>
    <t>таблетки, 250 мг, 10 шт. - блистер (10)  - пачка картонная</t>
  </si>
  <si>
    <t>ЛП-№(002814)-(РГ-RU)</t>
  </si>
  <si>
    <t>4603988042091</t>
  </si>
  <si>
    <t>Ондансетрон-ЭСКОМ</t>
  </si>
  <si>
    <t>раствор для внутривенного и внутримышечного введения, 2 мг/мл, 2 мл - стеклянная ампула (5)  - пачка картонная</t>
  </si>
  <si>
    <t>раствор для внутривенного и внутримышечного введения, 2 мг/мл, 2 мл - стеклянная ампула (10)  - пачка картонная</t>
  </si>
  <si>
    <t>раствор для внутривенного и внутримышечного введения, 2 мг/мл, 4 мл - стеклянная ампула (5)  - пачка картонная</t>
  </si>
  <si>
    <t>концентрат для приготовления раствора для инъекций, 20 мг/мл, 5 мл - стеклянная ампула (5)  - пачка картонная</t>
  </si>
  <si>
    <t>концентрат для приготовления раствора для инъекций, 20 мг/мл, 5 мл - стеклянная ампула (20)  - пачка картонная</t>
  </si>
  <si>
    <t>ЭНОКСАПАРИН НАТРИЯ ВЕЛФАРМ</t>
  </si>
  <si>
    <t>ЛП-№(003018)-(РГ-RU)</t>
  </si>
  <si>
    <t>раствор для внутривенного и внутримышечного введения, 2 мг/мл, 4 мл - стеклянная ампула (10)  - пачка картонная</t>
  </si>
  <si>
    <t>Снуп®</t>
  </si>
  <si>
    <t>ЛП-№(002752)-(РГ-RU)</t>
  </si>
  <si>
    <t>ЛП-№(002140)-(РГ-RU)</t>
  </si>
  <si>
    <t>4603988037301</t>
  </si>
  <si>
    <t xml:space="preserve">Вл.Вып.к.Перв.Уп.Втор.Уп.Пр.Акционерное общество "Медисорб" (АО "Медисорб"), Россия (5908002499); </t>
  </si>
  <si>
    <t>суспензия для внутримышечного и подкожного введения [анатоксин с тиомерсалом] ~, 1 мл - ампулы (10)  - коробки картонные</t>
  </si>
  <si>
    <t>Октолипен®</t>
  </si>
  <si>
    <t>4601669003959</t>
  </si>
  <si>
    <t>4607159864963</t>
  </si>
  <si>
    <t>таблетки, покрытые пленочной оболочкой, 300 мг, 10 шт. - блистеры (5)  - пачки картонные</t>
  </si>
  <si>
    <t>ЛП-№(003653)-(РГ-RU)</t>
  </si>
  <si>
    <t>ЛП-№(003628)-(РГ-RU)</t>
  </si>
  <si>
    <t>ЛП-№(002322)-(РГ-RU)</t>
  </si>
  <si>
    <t>4680020236236</t>
  </si>
  <si>
    <t>4680020236243</t>
  </si>
  <si>
    <t>ЛП-№(003354)-(РГ-RU)</t>
  </si>
  <si>
    <t>ЛП-№(002312)-(РГ-RU)</t>
  </si>
  <si>
    <t>7622436107448</t>
  </si>
  <si>
    <t>раствор для перитонеального диализа, 5000 мл - контейнеры (2)  - ящики картонные (для стационаров)</t>
  </si>
  <si>
    <t>4680034162590</t>
  </si>
  <si>
    <t>раствор для перитонеального диализа, 2000 мл - контейнеры (5)  - ящики картонные (для стационаров)</t>
  </si>
  <si>
    <t>4680034162354</t>
  </si>
  <si>
    <t>Респикомб® Эйр</t>
  </si>
  <si>
    <t>спрей назальный дозированный, 45 мкг/доза, 15 мл (150 доз) - флаконы с распылительной системой (1)  - пачки картонные</t>
  </si>
  <si>
    <t>4011548045428</t>
  </si>
  <si>
    <t>капсулы, 0.25 мкг, 60 шт. - банки (1)  - пачки картонные</t>
  </si>
  <si>
    <t>4606486044628</t>
  </si>
  <si>
    <t>4606486044604</t>
  </si>
  <si>
    <t>ЛП-№(004149)-(РГ-RU)</t>
  </si>
  <si>
    <t xml:space="preserve">Вл.Сандоз д.д., Словения (SI76665623); Пр.ООО "Новартис Фармасьютикал Мэньюфекчуринг", Словения (SI 98914227); Вып.к.Перв.Уп.Втор.Уп.Лек д.д., Словения (SI87916452); </t>
  </si>
  <si>
    <t>ЛП-008841</t>
  </si>
  <si>
    <t>таблетки с пролонгированным высвобождением покрытые пленочной оболочкой , 20 мг+40 мг, 10 шт. - контурная ячейковая упаковка (2)  /  / - пачка картонная</t>
  </si>
  <si>
    <t>4602676018158</t>
  </si>
  <si>
    <t>Лонградакс</t>
  </si>
  <si>
    <t>жидкость для ингаляций, 240 мл - флаконы (6)  - коробки картонные (для стационаров)</t>
  </si>
  <si>
    <t>ЛП-008844</t>
  </si>
  <si>
    <t>4605310029114</t>
  </si>
  <si>
    <t>ЛП-№(001646)-(РГ-RU)</t>
  </si>
  <si>
    <t>4680068452476</t>
  </si>
  <si>
    <t>ЛП-№(004522)-(РГ-RU)</t>
  </si>
  <si>
    <t>ЛП-№(004583)-(РГ-RU)</t>
  </si>
  <si>
    <t>4602779007677</t>
  </si>
  <si>
    <t>4607002030934</t>
  </si>
  <si>
    <t>4603988028231</t>
  </si>
  <si>
    <t>N02BF02</t>
  </si>
  <si>
    <t>4605469004796</t>
  </si>
  <si>
    <t>таблетки покрытые оболочкой, 125 мг, 6 шт. - упаковки ячейковые  контурные (1)  - пачки картонные</t>
  </si>
  <si>
    <t>4602824024345</t>
  </si>
  <si>
    <t xml:space="preserve">Вл.Сандоз д.д., Словения (SI76665623); Пр.ООО "Новартис Фармасьютикал Мэньюфекчуринг", Словения (SI 98914227); Вып.к.Перв.Уп.Втор.Уп.Общество с ограниченной ответственностью "Новартис Нева" (ООО "Новартис Нева"), Россия (7814494665); </t>
  </si>
  <si>
    <t>ЛП-№(005259)-(РГ-RU)</t>
  </si>
  <si>
    <t>4650069870746</t>
  </si>
  <si>
    <t>раствор для внутривенного и внутримышечного введения, 30 мг/мл, 1 мл - стеклянная ампула (5)  - пачка картонная</t>
  </si>
  <si>
    <t>раствор для внутривенного и внутримышечного введения, 30 мг/мл, 1 мл - стеклянная ампула (10)  - пачка картонная</t>
  </si>
  <si>
    <t>раствор для внутривенного и внутримышечного введения, 30 мг/мл, 1 мл - стеклянная ампула (20)  - пачка картонная</t>
  </si>
  <si>
    <t>раствор для инфузий, 5 мг/мл, 100 мл - бутылка (40)  - ящик картонный (для стационаров)</t>
  </si>
  <si>
    <t>Диабетон® МВ</t>
  </si>
  <si>
    <t>таблетки с модифицированным высвобождением, 60 мг, 15 шт. - контураня ячейковая упаковка (блистер) (2)  - пачка картонная</t>
  </si>
  <si>
    <t>ЛП-№(005791)-(РГ-RU)</t>
  </si>
  <si>
    <t>таблетки с модифицированным высвобождением, 30 мг, 30 шт. - контурная ячейковая упаковка (2)  - пачка картонная</t>
  </si>
  <si>
    <t>4601969011821</t>
  </si>
  <si>
    <t>Зиннат®</t>
  </si>
  <si>
    <t>таблетки, покрытые пленочной оболочкой, 250 мг, 10 шт. - блистеры (1)  - пачка  картонная</t>
  </si>
  <si>
    <t>раствор для перитонеального диализа, 2000 мл - системы stay safe (4)  - коробки картонные</t>
  </si>
  <si>
    <t xml:space="preserve">Вл.Вып.к.Перв.Уп.Втор.Уп.Пр.Общество с ограниченной ответственностью "ПСК Фарма" (ООО "ПСК Фарма"), Россия, Россия (5010048402); </t>
  </si>
  <si>
    <t>Эрмиталь®</t>
  </si>
  <si>
    <t>капсулы кишечнорастворимые, 25000 ЕД, 50 шт. - флаконы (1)  - пачки картонные</t>
  </si>
  <si>
    <t>суспензия для внутримышечного и подкожного введения [анатоксин с тиомерсалом], -----, 1 мл - ампулы (10)  - коробки  картонные</t>
  </si>
  <si>
    <t>ЛП-№(006045)-(РГ-RU)</t>
  </si>
  <si>
    <t>суспензия для внутримышечного и подкожного введения [анатоксин с тиомерсалом], -----, 1 мл - ампулы (10)  - коробки картонные</t>
  </si>
  <si>
    <t>таблетки, покрытые пленочной оболочкой, 150 мг, 10 шт. - упаковка контурная ячейковая (5)  - пачки картонные</t>
  </si>
  <si>
    <t>таблетки, покрытые пленочной оболочкой, 150 мг, 10 шт. - упаковка ячейковая  контурная (5)  - пачки картонные</t>
  </si>
  <si>
    <t>ЛП-№(006740)-(РГ-RU)</t>
  </si>
  <si>
    <t xml:space="preserve">Вл.Вып.к.Акционерное Общество "ГЕНЕРИУМ" (АО "ГЕНЕРИУМ"), Россия (3321027747); Перв.Уп.Втор.Уп.Пр.Акционерное Общество "ГЕНЕРИУМ" (АО "ГЕНЕРИУМ"), Россия (3321027747); </t>
  </si>
  <si>
    <t>Лонградакс®</t>
  </si>
  <si>
    <t>ЛП-№(006806)-(РГ-RU)</t>
  </si>
  <si>
    <t>4605310029640</t>
  </si>
  <si>
    <t>ЛП-№(008246)-(РГ-RU)</t>
  </si>
  <si>
    <t>4680034163894</t>
  </si>
  <si>
    <t>4680034163887</t>
  </si>
  <si>
    <t>4680034163672</t>
  </si>
  <si>
    <t>ЛП-№(008014)-(РГ-RU)</t>
  </si>
  <si>
    <t>Фуросемид буфус®</t>
  </si>
  <si>
    <t>4603988070711</t>
  </si>
  <si>
    <t>Панкреатин Реневал 20000</t>
  </si>
  <si>
    <t xml:space="preserve">Вл.Сандоз д.д., Словения (SI76665623); Пр.ООО "Новартис Фармасьютикал Мэньюфекчуринг", Словения (SI 98914227); Вып.к.Перв.Уп.Втор.Уп.Лек Фармасьютикалс д.д., Словения (SI87916452); </t>
  </si>
  <si>
    <t>7622436125749</t>
  </si>
  <si>
    <t>раствор для внутривенного и внутримышечного введения, 30 мг/мл, 1 мл - ампулы (10)  - упаковки ячейковые контурные (1) - пачки картонные</t>
  </si>
  <si>
    <t>4605453030442</t>
  </si>
  <si>
    <t>4605453030459</t>
  </si>
  <si>
    <t>раствор для внутривенного и внутримышечного введения, 30 мг/мл, 1 мл - ампулы (10)  - упаковки ячейковые контурные (2) - пачки картонные</t>
  </si>
  <si>
    <t>4605453030473</t>
  </si>
  <si>
    <t>раствор для внутривенного и внутримышечного введения, 30 мг/мл, 1 мл - ампулы (5)  - упаковки ячейковые контурные (4) - пачки картонные</t>
  </si>
  <si>
    <t>4605453030466</t>
  </si>
  <si>
    <t>Прокаинамид-ЭСКОМ</t>
  </si>
  <si>
    <t>раствор для внутривенного и внутримышечного введения, 100 мг/мл, 5 мл - стеклянная ампула (10)  - пачка картонная</t>
  </si>
  <si>
    <t>раствор для внутривенного и внутримышечного введения, 100 мг/мл, 5 мл - стеклянная ампула (20)  - пачка картонная</t>
  </si>
  <si>
    <t>раствор для внутривенного и внутримышечного введения, 100 мг/мл, 5 мл - стеклянная ампула (5)  - пачка картонная</t>
  </si>
  <si>
    <t>ЛП-№(003088)-(РГ-RU)</t>
  </si>
  <si>
    <t>4605453030435</t>
  </si>
  <si>
    <t>ЛП-№(009507)-(РГ-RU)</t>
  </si>
  <si>
    <t>таблетки, покрытые пленочной оболочкой, 300 мг, 10 шт. - контурная ячейквая упаковка (5)  - пачки картонные</t>
  </si>
  <si>
    <t>таблетки, покрытые пленочной оболочкой, 300 мг, 10 шт. - упаковка ячейковая  контурная (5)  - пачка  картонная</t>
  </si>
  <si>
    <t>04.08.2025 
1221/20-25</t>
  </si>
  <si>
    <t>4680068455156</t>
  </si>
  <si>
    <t>4603988070483</t>
  </si>
  <si>
    <t>таблетки кишечнорастворимые, покрытые пленочной оболочкой, 20000 ЕД, 15 шт. - упаковки ячейковые контурные (2)  - пачки картонные</t>
  </si>
  <si>
    <t>4603988070629</t>
  </si>
  <si>
    <t>4603988070520</t>
  </si>
  <si>
    <t>4603988070582</t>
  </si>
  <si>
    <t>11.08.2025 
1239/20-25</t>
  </si>
  <si>
    <t>4603988070506</t>
  </si>
  <si>
    <t>4603988070605</t>
  </si>
  <si>
    <t>11.08.2025 
1257/20-25/ОС</t>
  </si>
  <si>
    <t>Амброксол-Фармстандарт</t>
  </si>
  <si>
    <t>капсулы, 267 мг, 270 шт. - банки (1)  - пачки картонные</t>
  </si>
  <si>
    <t>4601429004387</t>
  </si>
  <si>
    <t>Валекаин</t>
  </si>
  <si>
    <t>4602521016148</t>
  </si>
  <si>
    <t>таблетки, покрытые пленочной оболочкой, 15 мг, 10 шт. - упаковки ячейковые контурные (5)  - пачки картонные</t>
  </si>
  <si>
    <t>таблетки, покрытые пленочной оболочкой, 15 мг, 10 шт. - упаковки ячейковые контурные (3)  - пачки картонные</t>
  </si>
  <si>
    <t>ЛП-№(001141)-(РГ-RU)</t>
  </si>
  <si>
    <t>ЛП-№(001216)-(РГ-RU)</t>
  </si>
  <si>
    <t>4601669016706</t>
  </si>
  <si>
    <t>ЛП-№(001383)-(РГ-RU)</t>
  </si>
  <si>
    <t>ЛП-№(001949)-(РГ-RU)</t>
  </si>
  <si>
    <t>4601669017185</t>
  </si>
  <si>
    <t>4601669017192</t>
  </si>
  <si>
    <t>4601669017208</t>
  </si>
  <si>
    <t>ЛП-№(001057)-(РГ-RU)</t>
  </si>
  <si>
    <t>капсулы, 267 мг, 90 шт. - банки (1)  - пачки картонные</t>
  </si>
  <si>
    <t>ЛП-№(002036)-(РГ-RU)</t>
  </si>
  <si>
    <t>4601669017253</t>
  </si>
  <si>
    <t>раствор для внутривенного введения, 300 мг/мл, 10 мл - стеклянная ампула (10)  - пачки картонные</t>
  </si>
  <si>
    <t>раствор для внутривенного введения, 300 мг/мл, 10 мл - стеклянная ампула (5)  - пачка картонная</t>
  </si>
  <si>
    <t>раствор для внутривенного введения, 300 мг/мл, 10 мл - стеклянная ампула (10)  - пачка картонная</t>
  </si>
  <si>
    <t xml:space="preserve">Вл.ООО "АльТро", Россия (7743274357); Вып.к.Перв.Уп.Втор.Уп.Пр.Рейонг Фармасьютикал Ко. Лтд., Китай (91140200734026330J); </t>
  </si>
  <si>
    <t>раствор для инъекций, 5 мг/мл, 2 мл - ампула (5)  - пачка картонная</t>
  </si>
  <si>
    <t>ЛП-№(002883)-(РГ-RU)</t>
  </si>
  <si>
    <t>4680136223991</t>
  </si>
  <si>
    <t>раствор для инъекций, 5 мг/мл, 2 мл - ампула (10)  - пачка картонная</t>
  </si>
  <si>
    <t>4680136224004</t>
  </si>
  <si>
    <t>4680136224011</t>
  </si>
  <si>
    <t>4680136224028</t>
  </si>
  <si>
    <t>4680136224059</t>
  </si>
  <si>
    <t>раствор для инъекций, 5 мг/мл, 10 мл - ампула (10)  - пачка картонная</t>
  </si>
  <si>
    <t>4680136224066</t>
  </si>
  <si>
    <t>4680136224073</t>
  </si>
  <si>
    <t>4680136224080</t>
  </si>
  <si>
    <t>4680136224097</t>
  </si>
  <si>
    <t>4680136224103</t>
  </si>
  <si>
    <t>4680136224110</t>
  </si>
  <si>
    <t>4680136224127</t>
  </si>
  <si>
    <t>спрей назальный дозированный, 45 мкг/доза, 15 мл - флаконы с распылительной системой (1)  - пачки картонные</t>
  </si>
  <si>
    <t>порошок для приготовления раствора для внутривенного и внутримышечного введения, 0.25 г, 50 шт. - флакон (50)  - коробка картонная (для стационаров)</t>
  </si>
  <si>
    <t xml:space="preserve">Вл.Общество с ограниченной ответственностью "Биннофарм Групп" (ООО "Биннофарм Групп"), Россия (9704005675); Перв.Уп.Втор.Уп.Пр.Публичное акционерное общество "Акционерное Курганское общество медицинских препаратов и изделий "Синтез" (ПАО "Синтез"), Россия (4501023743); Вып.к.Публичное акционерное общество "Акционерное Курганское общество медицинских препаратов и изделий "Синтез" (ПАО "Синтез"), Россия (4501023743); </t>
  </si>
  <si>
    <t>раствор для внутривенного введения, 200 мг/мл, 5 мл - ампула (10)  - пачка картонная</t>
  </si>
  <si>
    <t>ПИРАЦЕТАМ ВЕЛФАРМ</t>
  </si>
  <si>
    <t>ЛП-№(003605)-(РГ-RU)</t>
  </si>
  <si>
    <t xml:space="preserve">Вл.Акционерное Общество "ГЕНЕРИУМ" (АО "ГЕНЕРИУМ"), Россия (3321027747); Перв.Уп.Пр.Акционерное Общество "ГЕНЕРИУМ" (АО "ГЕНЕРИУМ"), Россия (3321027747); Вып.к.Втор.Уп.Общество с ограниченной ответственностью "Генериум-Некст" (ООО "Генериум-Некст"), Россия (3321035160); </t>
  </si>
  <si>
    <t>ЛП-№(003167)-(РГ-RU)</t>
  </si>
  <si>
    <t>ЛП-№(002106)-(РГ-RU)</t>
  </si>
  <si>
    <t>ЛП-№(003758)-(РГ-RU)</t>
  </si>
  <si>
    <t>4603182017680</t>
  </si>
  <si>
    <t xml:space="preserve">Вл.Акционерное общество "Р-Фарм" (АО "Р-Фарм"), Россия 123154, г. Москва, ул. Берзарина, д. 19, корп. 1, ~ (7726311464); Вып.к.Перв.Уп.Втор.Уп.Пр.Акционерное общество "Р-Фарм" (АО "Р-Фарм"), Россия (7726311464); </t>
  </si>
  <si>
    <t>ЛП-№(004768)-(РГ-RU)</t>
  </si>
  <si>
    <t>ПОЛИМИБАКСА-АФ</t>
  </si>
  <si>
    <t xml:space="preserve">Вл.Общество с ограниченной ответственностью "АлФарма" (OOO "АлФарма"), Россия (7707781200); Вып.к.Перв.Уп.Втор.Уп.Пр.Белорусско-голландское совместное предприятие общество с ограниченной ответственностью "Фармлэнд" (СП ООО "Фармлэнд"), Республика Беларусь (101431475); </t>
  </si>
  <si>
    <t>ЛП-№(004970)-(РГ-RU)</t>
  </si>
  <si>
    <t>4810368017574</t>
  </si>
  <si>
    <t>4810368017581</t>
  </si>
  <si>
    <t>ЛП-№(004724)-(РГ-RU)</t>
  </si>
  <si>
    <t>L01EF01</t>
  </si>
  <si>
    <t>суспензия для приема внутрь для детей без ароматизатора, 40 мг/мл, 100 г (80 мл) - флаконы (1)  / в комплекте с мерным шприцем / - пачки картонные</t>
  </si>
  <si>
    <t>4601669018762</t>
  </si>
  <si>
    <t>суспензия для приема внутрь для детей без ароматизатора, 40 мг/мл, 200 г (160 мл) - флаконы (1)  / в комплекте с мерным шприцем / - пачки картонные</t>
  </si>
  <si>
    <t>4601669018779</t>
  </si>
  <si>
    <t>ЛП-№(005686)-(РГ-RU)</t>
  </si>
  <si>
    <t>раствор для инфузий, 5 мг/мл, 50 мл - бутылка (28)  - ящик картонный (для стационаров)</t>
  </si>
  <si>
    <t>раствор для инфузий, 5 мг/мл, 50 мл - бутылка (40)  - ящик картонный (для стационаров)</t>
  </si>
  <si>
    <t>ЛП-№(005834)-(РГ-RU)</t>
  </si>
  <si>
    <t>ЛП-№(006465)-(РГ-RU)</t>
  </si>
  <si>
    <t>4660228710981</t>
  </si>
  <si>
    <t>4660228710998</t>
  </si>
  <si>
    <t>ЛП-№(006311)-(РГ-RU)</t>
  </si>
  <si>
    <t>МЕРОНЕКСА-АГ</t>
  </si>
  <si>
    <t xml:space="preserve">Вл.Вып.к.Перв.Уп.Втор.Уп.Пр.Акционерное общество "Алтегра" ( АО "Алтегра"), Россия (5010058143); </t>
  </si>
  <si>
    <t>ЛП-№(006277)-(РГ-RU)</t>
  </si>
  <si>
    <t>4660228710769</t>
  </si>
  <si>
    <t>4660228710776</t>
  </si>
  <si>
    <t>4660228710783</t>
  </si>
  <si>
    <t>Компларейт®</t>
  </si>
  <si>
    <t>ЛП-№(006657)-(РГ-RU)</t>
  </si>
  <si>
    <t>4660007931033</t>
  </si>
  <si>
    <t>4660007931040</t>
  </si>
  <si>
    <t>4620078630228</t>
  </si>
  <si>
    <t>4620078630235</t>
  </si>
  <si>
    <t>ЛП-№(006622)-(РГ-RU)</t>
  </si>
  <si>
    <t>ЛП-№(006713)-(РГ-RU)</t>
  </si>
  <si>
    <t>ЛП-№(002095)-(РГ-RU)</t>
  </si>
  <si>
    <t>ЛП-№(006335)-(РГ-RU)</t>
  </si>
  <si>
    <t>4601669019523</t>
  </si>
  <si>
    <t>4601669019547</t>
  </si>
  <si>
    <t>ЛП-№(005990)-(РГ-RU)</t>
  </si>
  <si>
    <t>порошок для ингаляций дозированный, 80 мкг+4.5 мкг, 10 шт. - упаковки ячейковые контурные (6)  / в комплекте с устройством для ингаляций / - пачки картонные</t>
  </si>
  <si>
    <t>4601669019233</t>
  </si>
  <si>
    <t>4601669019288</t>
  </si>
  <si>
    <t>ЛП-№(008089)-(РГ-RU)</t>
  </si>
  <si>
    <t>ЛАМИВУДИН ВЕЛФАРМ</t>
  </si>
  <si>
    <t>ЛП-№(005735)-(РГ-RU)</t>
  </si>
  <si>
    <t>ЛП-№(001124)-(РГ-RU)</t>
  </si>
  <si>
    <t>4605453030404</t>
  </si>
  <si>
    <t>раствор для внутривенного введения, 100 мг/мл, 2 мл - флакон (10)  - пачка картонная</t>
  </si>
  <si>
    <t>раствор для внутривенного и подкожного введения, 30000 МЕ/0.75мл (40000 МЕ/мл), 0.75 мл - шприцы (1)  - контурные ячейковые упаковки (1) - пачки картонные</t>
  </si>
  <si>
    <t>ЛП-№(008664)-(РГ-RU)</t>
  </si>
  <si>
    <t>4605964016041</t>
  </si>
  <si>
    <t>раствор для внутривенного и подкожного введения, 36000 МЕ/0.9 мл (40000 МЕ/мл), 0.9 мл - шприцы (1)  - контурные ячейковые упаковки (1) - пачки картонные</t>
  </si>
  <si>
    <t>4605964016058</t>
  </si>
  <si>
    <t>Ривароксабан-ФП</t>
  </si>
  <si>
    <t>ЛП-№(009225)-(РГ-RU)</t>
  </si>
  <si>
    <t xml:space="preserve">Вл.Публичное акционерное общество "Акционерное Курганское общество медицинских препаратов и изделий "Синтез" (ПАО "Синтез"), Россия (4501023743); Перв.Уп.Втор.Уп.Пр.Публичное акционерное общество "Акционерное Курганское общество медицинских препаратов и изделий "Синтез" (ПАО "Синтез"), Россия (7704028206); Вып.к.Публичное акционерное общество "Акционерное Курганское общество медицинских препаратов и изделий "Синтез" (ПАО "Синтез"), Россия (4501023743); </t>
  </si>
  <si>
    <t xml:space="preserve">Вл.Федеральное государственное унитарное предприятие "МОСКОВСКИЙ ЭНДОКРИННЫЙ ЗАВОД" (ФГУП "ЭНДОФАРМ"), Россия (7722059711); Перв.Уп.Втор.Уп.Пр.Федеральное государственное унитарное предприятие "МОСКОВСКИЙ ЭНДОКРИННЫЙ ЗАВОД" (ФГУП "ЭНДОФАРМ"), Россия (7722059711); Вып.к.Федеральное государственное унитарное предприятие "МОСКОВСКИЙ ЭНДОКРИННЫЙ ЗАВОД" (ФГУП "ЭНДОФАРМ"), Россия (7722059711); </t>
  </si>
  <si>
    <t xml:space="preserve">Вл.Общество с ограниченной ответственностью "АлФарма" (OOO "АлФарма"), Россия (7707781200); Перв.Уп.Пр.Белорусско-голландское совместное предприятие общество с ограниченной ответственностью "Фармлэнд" (СП ООО "Фармлэнд"), Республика Беларусь (101431475); Вып.к.Втор.Уп.Акционерное общество "Алтегра" ( АО "Алтегра"), Россия (5010058143); </t>
  </si>
  <si>
    <t>раствор для внутривенного введения, 200 мг/мл, 5 мл - ампулы (5)  - упаковки контурные пластиковые (1) пачки картонные</t>
  </si>
  <si>
    <t>раствор для внутривенного введения, 200 мг/мл, 5 мл - ампулы (5)  - упаковки контурные пластиковые (2)-пачки картонные</t>
  </si>
  <si>
    <t>раствор для внутривенного введения, 200 мг/мл, 5 мл - ампулы (10)  - упаковки контурные пластиковые (2)-пачки картонные</t>
  </si>
  <si>
    <t>4630179320799</t>
  </si>
  <si>
    <t>4630179320805</t>
  </si>
  <si>
    <t>4680068455149</t>
  </si>
  <si>
    <t>4680068455163</t>
  </si>
  <si>
    <t>Ривароксабан Белупо</t>
  </si>
  <si>
    <t>ЛП-№(009386)-(РГ-RU)</t>
  </si>
  <si>
    <t>09.07.2025 
1035/20-25/ОС-подтв</t>
  </si>
  <si>
    <t>4680136234256</t>
  </si>
  <si>
    <t>4680136234263</t>
  </si>
  <si>
    <t>4680136234270</t>
  </si>
  <si>
    <t>4680136234287</t>
  </si>
  <si>
    <t>22.07.2025 
1124/20-25/ОС-подтв</t>
  </si>
  <si>
    <t>24.07.2025 
1141/20-25/ОС-сниж</t>
  </si>
  <si>
    <t>31.07.2025 
1205/20-25/ОС-подтв</t>
  </si>
  <si>
    <t>Дупиксент®</t>
  </si>
  <si>
    <t>раствор для подкожного введения, 175 мг/мл, 1.14 мл - шприцы с системой защиты (2)  - пачки картонные</t>
  </si>
  <si>
    <t>01.08.2025 
1206/20-25</t>
  </si>
  <si>
    <t>раствор для подкожного введения, 150 мг/мл, 2 мл - шприцы с системой для защиты иглы (2)  - пачки картонные</t>
  </si>
  <si>
    <t>01.08.2025 
1207/20-25</t>
  </si>
  <si>
    <t>таблетки, покрытые пленочной оболочкой, 0.4 мг, 30 шт. - банка (1)  - пачка картонная</t>
  </si>
  <si>
    <t>ЛП-№(009968)-(РГ-RU)</t>
  </si>
  <si>
    <t>01.08.2025 
1208/20-25</t>
  </si>
  <si>
    <t>4602509067049</t>
  </si>
  <si>
    <t>таблетки, покрытые пленочной оболочкой, 0.2 мг, 30 шт. - банка (1)  - пачка картонная</t>
  </si>
  <si>
    <t>4602509066707</t>
  </si>
  <si>
    <t>таблетки, покрытые пленочной оболочкой, 0.3 мг, 30 шт. - банка (1)  - пачка картонная</t>
  </si>
  <si>
    <t>4602509066875</t>
  </si>
  <si>
    <t>4602509066912</t>
  </si>
  <si>
    <t>таблетки, покрытые пленочной оболочкой, 0.2 мг, 10 шт. - контурная ячейковая  упаковка (3)  - пачка картонная</t>
  </si>
  <si>
    <t>4602509066578</t>
  </si>
  <si>
    <t>таблетки, покрытые пленочной оболочкой, 0.3 мг, 10 шт. - контурная ячейковая  упаковка (3)  - пачка картонная</t>
  </si>
  <si>
    <t>4602509066745</t>
  </si>
  <si>
    <t>01.08.2025 
1209/20-25</t>
  </si>
  <si>
    <t>01.08.2025 
1210/20-25</t>
  </si>
  <si>
    <t>4601969012606</t>
  </si>
  <si>
    <t>01.08.2025 
1211/20-25</t>
  </si>
  <si>
    <t>порошок для приготовления раствора для внутривенного и внутримышечного введения, 0.25 г, 0.25 г - флаконы (10)  - пачки картонные</t>
  </si>
  <si>
    <t>01.08.2025 
1212/20-25</t>
  </si>
  <si>
    <t>4630243181141</t>
  </si>
  <si>
    <t>Моксифлоксацин-АКОС</t>
  </si>
  <si>
    <t>01.08.2025 
25-7-4331852-ОПР-изм</t>
  </si>
  <si>
    <t>4602565039745</t>
  </si>
  <si>
    <t>суспензия для подкожного введения, 100 ЕД/мл, 3 мл - картриджи в шприц-ручках Geropharm® Pen (5)  - пачки картонные</t>
  </si>
  <si>
    <t>01.08.2025 
25-7-4331839-ОС-изм</t>
  </si>
  <si>
    <t>4607008363357</t>
  </si>
  <si>
    <t>ЛП-№(010486)-(РГ-RU)</t>
  </si>
  <si>
    <t>01.08.2025 
25-7-4331534-ОПР-изм</t>
  </si>
  <si>
    <t>ЛП-№(010363)-(РГ-RU)</t>
  </si>
  <si>
    <t>31.07.2025 
25-7-4331413-изм</t>
  </si>
  <si>
    <t>концентрат для приготовления раствора для инфузий Не указано, 20 мг/мл, 2 мл - флаконы (1)  - пачки картонные</t>
  </si>
  <si>
    <t>капли глазные, 10 мг/мл, 5 мл - флакон-капельницы (1)  - пачки картонные</t>
  </si>
  <si>
    <t>31.07.2025 
25-7-4330995-ОС-изм</t>
  </si>
  <si>
    <t>4602676019957</t>
  </si>
  <si>
    <t>31.07.2025 
25-7-4330812-ОС-изм</t>
  </si>
  <si>
    <t>аэрозоль для ингаляций дозированный, 100 мкг+6 мкг/доза, 120 доз - баллоны (1)  - пачки картонные</t>
  </si>
  <si>
    <t>31.07.2025 
25-7-4330788-изм</t>
  </si>
  <si>
    <t xml:space="preserve">Вл.АО "Софарма", Болгария (2224013739); Вып.к.Перв.Уп.Втор.Уп.Пр.Зентива к.с., Чешская Республика (CZ49240030 ); </t>
  </si>
  <si>
    <t>ЛП-№(007960)-(РГ-RU)</t>
  </si>
  <si>
    <t>31.07.2025 
25-7-4330659-ОПР-изм</t>
  </si>
  <si>
    <t>3800010653442</t>
  </si>
  <si>
    <t>таблетки, покрытые пленочной оболочкой, 5 мг, 15 шт. - блистеры (6)  - пачки картонные</t>
  </si>
  <si>
    <t>3800010653459</t>
  </si>
  <si>
    <t>Палбоциклиб-АМЕДАРТ</t>
  </si>
  <si>
    <t>капсулы, 100 мг, 21 шт. - банки (1)  - пачки картонные</t>
  </si>
  <si>
    <t>ЛП-№(010604)-(РГ-RU)</t>
  </si>
  <si>
    <t>01.08.2025 
1213/20-25</t>
  </si>
  <si>
    <t>4630106834795</t>
  </si>
  <si>
    <t>капсулы, 125 мг, 21 шт. - банки (1)  - пачки картонные</t>
  </si>
  <si>
    <t>4630106834801</t>
  </si>
  <si>
    <t>капсулы, 75 мг, 21 шт. - банки (1)  - пачки картонные</t>
  </si>
  <si>
    <t>4630106834788</t>
  </si>
  <si>
    <t>01.08.2025 
1214/20-25</t>
  </si>
  <si>
    <t>4603988074139</t>
  </si>
  <si>
    <t>4603988074146</t>
  </si>
  <si>
    <t>4603988074399</t>
  </si>
  <si>
    <t>4603988074405</t>
  </si>
  <si>
    <t>СИТАГЛИПТИН-АЛИУМ</t>
  </si>
  <si>
    <t>таблетки, покрытые пленочной оболочкой, 100 мг, 14 шт. - контурная ячейковая упаковка (2)  - пачка картонная</t>
  </si>
  <si>
    <t>ЛП-№(009967)-(РГ-RU)</t>
  </si>
  <si>
    <t>01.08.2025 
1215/20-25</t>
  </si>
  <si>
    <t>4605077021024</t>
  </si>
  <si>
    <t>суспензия для приема внутрь для детей со вкусом и ароматом клубники, 40 мг/мл, 100 г (80 мл) - флаконы (1)  / в комплекте с мерным шприцем / - пачки картонные</t>
  </si>
  <si>
    <t>01.08.2025 
1216/20-25</t>
  </si>
  <si>
    <t>суспензия для приема внутрь для детей со вкусом и ароматом апельсина, 40 мг/мл, 200 г (160 мл) - флаконы (1)  / в комплекте с мерным шприцем / - пачки картонные</t>
  </si>
  <si>
    <t>01.08.2025 
1217/20-25</t>
  </si>
  <si>
    <t>05.08.2025 
25-7-4332706-изм</t>
  </si>
  <si>
    <t>4610226804649</t>
  </si>
  <si>
    <t>4610226804632</t>
  </si>
  <si>
    <t>04.08.2025 
25-7-4332376-ОС-изм</t>
  </si>
  <si>
    <t>4610226804472</t>
  </si>
  <si>
    <t>ЛП-№(010154)-(РГ-RU)</t>
  </si>
  <si>
    <t>04.08.2025 
25-7-4332384-изм</t>
  </si>
  <si>
    <t>4680136234171</t>
  </si>
  <si>
    <t>4680136234188</t>
  </si>
  <si>
    <t>4680136234218</t>
  </si>
  <si>
    <t>4680136234225</t>
  </si>
  <si>
    <t>4680136234232</t>
  </si>
  <si>
    <t>4680136234201</t>
  </si>
  <si>
    <t>4680136234249</t>
  </si>
  <si>
    <t>4680136234195</t>
  </si>
  <si>
    <t>04.08.2025 
25-7-4332377-ОПР-изм</t>
  </si>
  <si>
    <t>4610226804427</t>
  </si>
  <si>
    <t>04.08.2025 
25-7-4332385-изм</t>
  </si>
  <si>
    <t>4610226804342</t>
  </si>
  <si>
    <t>04.08.2025 
25-7-4332379-ОПР-изм</t>
  </si>
  <si>
    <t>4610226804465</t>
  </si>
  <si>
    <t>НОВОКАИН ВЕЛФАРМ</t>
  </si>
  <si>
    <t>04.08.2025 
25-7-4332380-ОПР-изм</t>
  </si>
  <si>
    <t>ЛП-№(010078)-(РГ-RU)</t>
  </si>
  <si>
    <t>04.08.2025 
25-7-4332386-изм</t>
  </si>
  <si>
    <t>04.08.2025 
1218/20-25</t>
  </si>
  <si>
    <t>04.08.2025 
1219/20-25</t>
  </si>
  <si>
    <t>04.08.2025 
1220/20-25</t>
  </si>
  <si>
    <t>таблетки, покрытые пленочной оболочкой, 75 мг, 15 шт. - контурная ячейковая упаковка (4)  - пачка картонная</t>
  </si>
  <si>
    <t>04.08.2025 
1222/20-25</t>
  </si>
  <si>
    <t>таблетки, покрытые пленочной оболочкой, 75 мг, 15 шт. - контурная ячейковая упаковка (6)  - пачка картонная</t>
  </si>
  <si>
    <t>Ривароксабан-ЭТ</t>
  </si>
  <si>
    <t>ЛП-№(008477)-(РГ-RU)</t>
  </si>
  <si>
    <t>05.08.2025 
1223/20-25</t>
  </si>
  <si>
    <t>4602676019995</t>
  </si>
  <si>
    <t>4602676019988</t>
  </si>
  <si>
    <t>4602676019971</t>
  </si>
  <si>
    <t>раствор для инъекций, 2 мг/мл, 10 мл - флаконы (10)  - пачки картонные</t>
  </si>
  <si>
    <t>ЛП-№(008486)-(РГ-RU)</t>
  </si>
  <si>
    <t>05.08.2025 
1224/20-25</t>
  </si>
  <si>
    <t>4620163301040</t>
  </si>
  <si>
    <t>4620163301125</t>
  </si>
  <si>
    <t>раствор для инъекций, 7.5 мг/мл, 10 мл - флаконы (10)  - пачки картонные</t>
  </si>
  <si>
    <t>4620163301200</t>
  </si>
  <si>
    <t>05.08.2025 
1225/20-25</t>
  </si>
  <si>
    <t>4603569006825</t>
  </si>
  <si>
    <t>4603569006832</t>
  </si>
  <si>
    <t>4603569006849</t>
  </si>
  <si>
    <t>таблетки, покрытые пленочной оболочкой, 10 мг, 14 шт. - упаковки ячейковые контурные (8)  - пачки картонные</t>
  </si>
  <si>
    <t>4603569006818</t>
  </si>
  <si>
    <t>РинЛиз® 200</t>
  </si>
  <si>
    <t>раствор для подкожного введения, 200 МЕ/мл, 3 мл - картриджи (5)  - пачки картонные</t>
  </si>
  <si>
    <t>ЛП-№(001537)-(РГ-RU)</t>
  </si>
  <si>
    <t>05.08.2025 
1226/20-25</t>
  </si>
  <si>
    <t>4607008362121</t>
  </si>
  <si>
    <t>раствор для подкожного введения, 200 МЕ/мл, 3 мл - картриджи в шприц-ручках Ринастра® II (5)  - пачки картонные</t>
  </si>
  <si>
    <t>4607008362091</t>
  </si>
  <si>
    <t>раствор для подкожного введения, 200 МЕ/мл, 3 мл - картриджи в шприц-ручках Geropharm® Pen (5)  - пачки картонные</t>
  </si>
  <si>
    <t>4607008363388</t>
  </si>
  <si>
    <t>05.08.2025 
1227/20-25</t>
  </si>
  <si>
    <t>05.08.2025 
1228/20-25</t>
  </si>
  <si>
    <t>4670033325423</t>
  </si>
  <si>
    <t>4670033325430</t>
  </si>
  <si>
    <t>05.08.2025 
1229/20-25</t>
  </si>
  <si>
    <t>05.08.2025 
1230/20-25</t>
  </si>
  <si>
    <t>05.08.2025 
1231/20-25</t>
  </si>
  <si>
    <t>12.08.2025 
1218/20-25</t>
  </si>
  <si>
    <t>12.08.2025 
1219/20-25</t>
  </si>
  <si>
    <t>12.08.2025 
1220/20-25</t>
  </si>
  <si>
    <t>12.08.2025 
1221/20-25</t>
  </si>
  <si>
    <t>раствор для инъекций ~, 2.5 мг/мл, 200 мл - флакон (20)  - лоток картонный (для стационаров)</t>
  </si>
  <si>
    <t>12.08.2025 
1222/20-25</t>
  </si>
  <si>
    <t>раствор для инъекций ~, 0.25%, 200 мл - флакон (20)  - лоток картонный (для стационаров)</t>
  </si>
  <si>
    <t>раствор для инъекций ~, 0,25%, 200 мл - флакон (20)  - гофрокороб картонный (для стационаров)</t>
  </si>
  <si>
    <t>раствор для инъекций ~, 2.5 мг/мл, 200 мл - флакон (20)  - короб картонный (для стационаров)</t>
  </si>
  <si>
    <t>12.08.2025 
1223/20-25</t>
  </si>
  <si>
    <t>12.08.2025 
1224/20-25</t>
  </si>
  <si>
    <t>3850343047593</t>
  </si>
  <si>
    <t>3850343047623</t>
  </si>
  <si>
    <t>12.08.2025 
1225/20-25</t>
  </si>
  <si>
    <t>12.08.2025 
1226/20-25</t>
  </si>
  <si>
    <t>12.08.2025 
1227/20-25</t>
  </si>
  <si>
    <t>12.08.2025 
1228/20-25</t>
  </si>
  <si>
    <t>12.08.2025 
1229/20-25</t>
  </si>
  <si>
    <t>12.08.2025 
1230/20-25</t>
  </si>
  <si>
    <t>12.08.2025 
1231/20-25</t>
  </si>
  <si>
    <t>12.08.2025 
1232/20-25</t>
  </si>
  <si>
    <t>12.08.2025 
1233/20-25</t>
  </si>
  <si>
    <t>08.08.2025 
1234/20-25</t>
  </si>
  <si>
    <t>порошок для ингаляций дозированный, 80 мкг+4.5 мкг, 60 шт - блистеры в ингаляторах (1)  - пачки картонные</t>
  </si>
  <si>
    <t>12.08.2025 
1235/20-25</t>
  </si>
  <si>
    <t>11.08.2025 
1236/20-25</t>
  </si>
  <si>
    <t>БРАЙКЭПС®</t>
  </si>
  <si>
    <t>ЛП-№(010490)-(РГ-RU)</t>
  </si>
  <si>
    <t>12.08.2025 
1237/20-25</t>
  </si>
  <si>
    <t>4670012466642</t>
  </si>
  <si>
    <t>11.08.2025 
1238/20-25</t>
  </si>
  <si>
    <t>Пирфенидон МИРФАРМ</t>
  </si>
  <si>
    <t xml:space="preserve">Вл.Общество с ограниченной ответственностью "ФАРМАКЛАБ"(ООО "ФАРМАКЛАБ"), Россия (4025444894); Перв.Уп.Втор.Уп.Пр.Акционерное общество "Обнинская химико-фармацевтическая компания" (АО "ОХФК"), Россия (4025062616); Вып.к.Акционерное общество "Обнинская химико-фармацевтическая компания" (АО "ОХФК"), Россия (4025062616); </t>
  </si>
  <si>
    <t>06.08.2025 
25-7-4333353-изм</t>
  </si>
  <si>
    <t>4607024949900</t>
  </si>
  <si>
    <t>4607024949917</t>
  </si>
  <si>
    <t>11.08.2025 
1240/20-25</t>
  </si>
  <si>
    <t>11.08.2025 
1241/20-25</t>
  </si>
  <si>
    <t>11.08.2025 
1242/20-25</t>
  </si>
  <si>
    <t>11.08.2025 
1243/20-25</t>
  </si>
  <si>
    <t>11.08.2025 
1244/20-25</t>
  </si>
  <si>
    <t>11.08.2025 
1245/20-25</t>
  </si>
  <si>
    <t>11.08.2025 
1249/20-25</t>
  </si>
  <si>
    <t>Ондансетрон-Ферейн®</t>
  </si>
  <si>
    <t>11.08.2025 
1250/20-25</t>
  </si>
  <si>
    <t>4603779002792</t>
  </si>
  <si>
    <t>11.08.2025 
1251/20-25/ОС</t>
  </si>
  <si>
    <t>12.08.2025 
1252/20-25</t>
  </si>
  <si>
    <t>06.08.2025 
1248/20-25/ОС</t>
  </si>
  <si>
    <t>06.08.2025 
1246/20-25/ОС-подтв</t>
  </si>
  <si>
    <t>11.08.2025 
1247/20-25/ОС-подтв</t>
  </si>
  <si>
    <t>14.08.2025 
1253/20-25</t>
  </si>
  <si>
    <t>14.08.2025 
1258/20-25</t>
  </si>
  <si>
    <t>14.08.2025 
1259/20-25</t>
  </si>
  <si>
    <t>11.08.2025 
1255/20-25/ОС</t>
  </si>
  <si>
    <t>таблетки с пролонгированным высвобождением, покрытые пленочной оболочкой, 100 мг, 10 шт. - контурная ячейковая  упаковка (2)  - пачка каротонная</t>
  </si>
  <si>
    <t>спрей назальный дозированный, 45 мкг/доза, 150 доз (15 мл) - флаконы с распылительной системой (1)  - пачки картонные</t>
  </si>
  <si>
    <t>07.08.2025 
1260/25</t>
  </si>
  <si>
    <t>11.08.2025 
1254/20-25/ОС-сниж</t>
  </si>
  <si>
    <t>раствор для инъекций, 5 мг/мл, 4 мл - флакон (5)  - пачка  картонная</t>
  </si>
  <si>
    <t>14.08.2025 
1261/20-25</t>
  </si>
  <si>
    <t>14.08.2025 
1256/20-25/ОС-подтв</t>
  </si>
  <si>
    <t>14.08.2025 
1262/20-25</t>
  </si>
  <si>
    <t>порошок для приготовления раствора для внутривенного введения, 250 мг,  - флакон (1)  - пачка картонная</t>
  </si>
  <si>
    <t>14.08.2025 
1263/20-25</t>
  </si>
  <si>
    <t>порошок для приготовления раствора для внутривенного введения, 500 мг,  - флакон (1)  - пачка картонная</t>
  </si>
  <si>
    <t>лиофилизат для приготовления раствора для инъекций, 25 мг, 25 мг - флакон (1)  - пачка картонная</t>
  </si>
  <si>
    <t>14.08.2025 
1264/20-25</t>
  </si>
  <si>
    <t>лиофилизат для приготовления раствора для инъекций, 50 мг, 50 мг - флакон (1)  - пачка картонная</t>
  </si>
  <si>
    <t>РИНОФЕРОН®</t>
  </si>
  <si>
    <t>спрей назальный дозированный, 500 МЕ/доза, 200 доз - флаконы (1)  - пачка картонная</t>
  </si>
  <si>
    <t>ЛП-№(010321)-(РГ-RU)</t>
  </si>
  <si>
    <t>14.08.2025 
1265/20-25</t>
  </si>
  <si>
    <t>4601669021731</t>
  </si>
  <si>
    <t>спрей назальный дозированный, 500 МЕ/доза, 240 доз - флаконы (1)  - пачка картонная</t>
  </si>
  <si>
    <t>4601669021687</t>
  </si>
  <si>
    <t>Акриварио</t>
  </si>
  <si>
    <t>таблетки, покрытые пленочной оболочкой, 100 мг (51.4 мг+48.6 мг), 10 шт. - блистер (3)  - пачка картонная</t>
  </si>
  <si>
    <t>ЛП-№(010551)-(РГ-RU)</t>
  </si>
  <si>
    <t>14.08.2025 
1266/20-25</t>
  </si>
  <si>
    <t>4601969012736</t>
  </si>
  <si>
    <t>таблетки, покрытые пленочной оболочкой, 200 мг (102.8 мг+97.2 мг), 10 шт. - блистер (3)  - пачка картонная</t>
  </si>
  <si>
    <t>4601969012750</t>
  </si>
  <si>
    <t>таблетки, покрытые пленочной оболочкой, 50 мг (25.7 мг+24.3 мг), 10 шт. - блистер (3)  - пачка картонная</t>
  </si>
  <si>
    <t>4601969012712</t>
  </si>
  <si>
    <t>таблетки, покрытые пленочной оболочкой, 100 мг (51.4 мг+48.6 мг), 10 шт. - блистер (6)  - пачка картонная</t>
  </si>
  <si>
    <t>4601969012743</t>
  </si>
  <si>
    <t>таблетки, покрытые пленочной оболочкой, 200 мг (102.8 мг+97.2 мг), 10 шт. - блистер (6)  - пачка картонная</t>
  </si>
  <si>
    <t>4601969012767</t>
  </si>
  <si>
    <t>таблетки, покрытые пленочной оболочкой, 50 мг (25.7 мг+24.3 мг), 10 шт. - блистер (6)  - пачка картонная</t>
  </si>
  <si>
    <t>4601969012729</t>
  </si>
  <si>
    <t>14.08.2025 
1267/20-25</t>
  </si>
  <si>
    <t>14.08.2025 
1268/20-25</t>
  </si>
  <si>
    <t>14.08.2025 
1269/20-25</t>
  </si>
  <si>
    <t>13.08.2025 
1270/20-25</t>
  </si>
  <si>
    <t>Государственный реестр предельных розничных цен  на лекарственные препараты,
включенные в перечень жизненно необходимых и важнейших лекарственных препаратов,
реализуемые в Ивановской области (дополнение за 01.08.2025 - 15.08.2025)</t>
  </si>
  <si>
    <t>Предельная оптовая надбавка, руб</t>
  </si>
  <si>
    <t>Предельная розничная надбавка, руб.</t>
  </si>
  <si>
    <t>Предельная розничная цена на лекарственный препарат, руб. (без НДС)</t>
  </si>
  <si>
    <t>Предельная розничная цена на лекарственный препарат, руб.      (с НДС)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</si>
</sst>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10419]###\ ###"/>
    <numFmt numFmtId="165" formatCode="[$-10419]###\ ###\ ##0.00"/>
  </numFmts>
  <fonts count="9" x14ac:knownFonts="1">
    <font>
      <sz val="10"/>
      <name val="Arial"/>
    </font>
    <font>
      <b/>
      <sz val="14"/>
      <color indexed="8"/>
      <name val="Times New Roman"/>
      <charset val="204"/>
    </font>
    <font>
      <b/>
      <sz val="8"/>
      <color indexed="8"/>
      <name val="Times New Roman"/>
      <charset val="204"/>
    </font>
    <font>
      <sz val="11"/>
      <color indexed="8"/>
      <name val="Calibri"/>
      <charset val="204"/>
    </font>
    <font>
      <sz val="10"/>
      <color indexed="8"/>
      <name val="Calibri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Arial"/>
      <family val="2"/>
      <charset val="204"/>
    </font>
    <font>
      <b/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5F5F5"/>
        <bgColor indexed="0"/>
      </patternFill>
    </fill>
    <fill>
      <patternFill patternType="solid">
        <fgColor theme="2" tint="-0.249977111117893"/>
        <bgColor indexed="64"/>
      </patternFill>
    </fill>
    <fill>
      <patternFill patternType="solid">
        <fgColor indexed="13"/>
        <bgColor indexed="64"/>
      </patternFill>
    </fill>
  </fills>
  <borders count="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18">
    <xf numFmtId="0" fontId="0" fillId="0" borderId="0" xfId="0"/>
    <xf numFmtId="0" fontId="2" fillId="2" borderId="1" xfId="0" applyFont="1" applyFill="1" applyBorder="1" applyAlignment="1" applyProtection="1">
      <alignment horizontal="center" vertical="center" wrapText="1" readingOrder="1"/>
      <protection locked="0"/>
    </xf>
    <xf numFmtId="0" fontId="2" fillId="2" borderId="2" xfId="0" applyFont="1" applyFill="1" applyBorder="1" applyAlignment="1" applyProtection="1">
      <alignment horizontal="center" vertical="center" wrapText="1" readingOrder="1"/>
      <protection locked="0"/>
    </xf>
    <xf numFmtId="0" fontId="3" fillId="0" borderId="3" xfId="0" applyFont="1" applyBorder="1" applyAlignment="1" applyProtection="1">
      <alignment horizontal="left" vertical="top" wrapText="1" readingOrder="1"/>
      <protection locked="0"/>
    </xf>
    <xf numFmtId="0" fontId="3" fillId="0" borderId="4" xfId="0" applyFont="1" applyBorder="1" applyAlignment="1" applyProtection="1">
      <alignment vertical="top" wrapText="1" readingOrder="1"/>
      <protection locked="0"/>
    </xf>
    <xf numFmtId="164" fontId="3" fillId="0" borderId="4" xfId="0" applyNumberFormat="1" applyFont="1" applyBorder="1" applyAlignment="1" applyProtection="1">
      <alignment horizontal="center" vertical="top" wrapText="1" readingOrder="1"/>
      <protection locked="0"/>
    </xf>
    <xf numFmtId="165" fontId="3" fillId="0" borderId="4" xfId="0" applyNumberFormat="1" applyFont="1" applyBorder="1" applyAlignment="1" applyProtection="1">
      <alignment vertical="top" wrapText="1" readingOrder="1"/>
      <protection locked="0"/>
    </xf>
    <xf numFmtId="0" fontId="3" fillId="0" borderId="4" xfId="0" applyFont="1" applyBorder="1" applyAlignment="1" applyProtection="1">
      <alignment horizontal="center" vertical="top" wrapText="1" readingOrder="1"/>
      <protection locked="0"/>
    </xf>
    <xf numFmtId="0" fontId="4" fillId="0" borderId="4" xfId="0" applyFont="1" applyBorder="1" applyAlignment="1" applyProtection="1">
      <alignment horizontal="center" vertical="top" wrapText="1" readingOrder="1"/>
      <protection locked="0"/>
    </xf>
    <xf numFmtId="0" fontId="2" fillId="2" borderId="5" xfId="0" applyFont="1" applyFill="1" applyBorder="1" applyAlignment="1" applyProtection="1">
      <alignment horizontal="center" vertical="center" wrapText="1" readingOrder="1"/>
      <protection locked="0"/>
    </xf>
    <xf numFmtId="14" fontId="4" fillId="0" borderId="6" xfId="0" applyNumberFormat="1" applyFont="1" applyBorder="1" applyAlignment="1" applyProtection="1">
      <alignment horizontal="center" vertical="top" wrapText="1" readingOrder="1"/>
      <protection locked="0"/>
    </xf>
    <xf numFmtId="0" fontId="1" fillId="0" borderId="0" xfId="0" applyFont="1" applyAlignment="1" applyProtection="1">
      <alignment horizontal="center" vertical="top" wrapText="1" readingOrder="1"/>
      <protection locked="0"/>
    </xf>
    <xf numFmtId="0" fontId="0" fillId="0" borderId="0" xfId="0"/>
    <xf numFmtId="0" fontId="5" fillId="3" borderId="7" xfId="0" applyFont="1" applyFill="1" applyBorder="1" applyAlignment="1">
      <alignment horizontal="center" vertical="center" wrapText="1"/>
    </xf>
    <xf numFmtId="2" fontId="7" fillId="0" borderId="8" xfId="1" applyNumberFormat="1" applyFont="1" applyBorder="1" applyAlignment="1">
      <alignment horizontal="right" vertical="top" wrapText="1"/>
    </xf>
    <xf numFmtId="2" fontId="7" fillId="0" borderId="8" xfId="0" applyNumberFormat="1" applyFont="1" applyBorder="1" applyAlignment="1">
      <alignment horizontal="right" vertical="top"/>
    </xf>
    <xf numFmtId="2" fontId="8" fillId="4" borderId="8" xfId="1" applyNumberFormat="1" applyFont="1" applyFill="1" applyBorder="1" applyAlignment="1">
      <alignment horizontal="center" vertical="center" wrapText="1"/>
    </xf>
    <xf numFmtId="2" fontId="7" fillId="4" borderId="8" xfId="0" applyNumberFormat="1" applyFont="1" applyFill="1" applyBorder="1" applyAlignment="1">
      <alignment horizontal="center" vertical="center"/>
    </xf>
  </cellXfs>
  <cellStyles count="2">
    <cellStyle name="Обычный" xfId="0" builtinId="0"/>
    <cellStyle name="Обычный_Лист1" xfId="1" xr:uid="{1AF6A724-278B-4346-8FB8-1177F16AB7B4}"/>
  </cellStyles>
  <dxfs count="0"/>
  <tableStyles count="0" defaultTableStyle="TableStyleMedium2" defaultPivotStyle="PivotStyleLight16"/>
  <colors>
    <mruColors>
      <color rgb="FFF5F5F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DF9831-EBF5-4B81-8A74-790127A5BB99}">
  <dimension ref="A1:P393"/>
  <sheetViews>
    <sheetView tabSelected="1" zoomScale="69" zoomScaleNormal="69" workbookViewId="0">
      <selection activeCell="P3" sqref="P3"/>
    </sheetView>
  </sheetViews>
  <sheetFormatPr defaultRowHeight="12.75" x14ac:dyDescent="0.2"/>
  <cols>
    <col min="7" max="7" width="11.5703125" customWidth="1"/>
    <col min="8" max="8" width="12.28515625" customWidth="1"/>
    <col min="9" max="9" width="12.5703125" customWidth="1"/>
    <col min="10" max="10" width="14.7109375" customWidth="1"/>
    <col min="11" max="11" width="15.140625" customWidth="1"/>
    <col min="16" max="16" width="12.28515625" customWidth="1"/>
  </cols>
  <sheetData>
    <row r="1" spans="1:16" ht="70.5" customHeight="1" x14ac:dyDescent="0.2">
      <c r="A1" s="11" t="s">
        <v>1201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</row>
    <row r="2" spans="1:16" ht="93.75" customHeight="1" x14ac:dyDescent="0.2">
      <c r="A2" s="2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3" t="s">
        <v>1202</v>
      </c>
      <c r="I2" s="13" t="s">
        <v>1203</v>
      </c>
      <c r="J2" s="13" t="s">
        <v>1204</v>
      </c>
      <c r="K2" s="13" t="s">
        <v>1205</v>
      </c>
      <c r="L2" s="1" t="s">
        <v>7</v>
      </c>
      <c r="M2" s="1" t="s">
        <v>8</v>
      </c>
      <c r="N2" s="1" t="s">
        <v>9</v>
      </c>
      <c r="O2" s="1" t="s">
        <v>10</v>
      </c>
      <c r="P2" s="9" t="s">
        <v>316</v>
      </c>
    </row>
    <row r="3" spans="1:16" ht="360" x14ac:dyDescent="0.2">
      <c r="A3" s="3" t="s">
        <v>11</v>
      </c>
      <c r="B3" s="4" t="s">
        <v>658</v>
      </c>
      <c r="C3" s="4" t="s">
        <v>659</v>
      </c>
      <c r="D3" s="4" t="s">
        <v>428</v>
      </c>
      <c r="E3" s="4" t="s">
        <v>134</v>
      </c>
      <c r="F3" s="5">
        <v>1</v>
      </c>
      <c r="G3" s="6">
        <v>121.52</v>
      </c>
      <c r="H3" s="14">
        <f>G3*0.14</f>
        <v>17.012800000000002</v>
      </c>
      <c r="I3" s="15">
        <f>G3*0.22</f>
        <v>26.734400000000001</v>
      </c>
      <c r="J3" s="15">
        <f>G3+H3+I3</f>
        <v>165.2672</v>
      </c>
      <c r="K3" s="15">
        <f>J3*1.1</f>
        <v>181.79392000000001</v>
      </c>
      <c r="L3" s="7"/>
      <c r="M3" s="4" t="s">
        <v>351</v>
      </c>
      <c r="N3" s="7" t="s">
        <v>1039</v>
      </c>
      <c r="O3" s="8" t="s">
        <v>660</v>
      </c>
      <c r="P3" s="10">
        <v>45870</v>
      </c>
    </row>
    <row r="4" spans="1:16" ht="360" x14ac:dyDescent="0.2">
      <c r="A4" s="3" t="s">
        <v>11</v>
      </c>
      <c r="B4" s="4" t="s">
        <v>658</v>
      </c>
      <c r="C4" s="4" t="s">
        <v>659</v>
      </c>
      <c r="D4" s="4" t="s">
        <v>428</v>
      </c>
      <c r="E4" s="4" t="s">
        <v>134</v>
      </c>
      <c r="F4" s="5">
        <v>1</v>
      </c>
      <c r="G4" s="6">
        <v>121.52</v>
      </c>
      <c r="H4" s="14">
        <f>G4*0.14</f>
        <v>17.012800000000002</v>
      </c>
      <c r="I4" s="15">
        <f>G4*0.22</f>
        <v>26.734400000000001</v>
      </c>
      <c r="J4" s="15">
        <f>G4+H4+I4</f>
        <v>165.2672</v>
      </c>
      <c r="K4" s="15">
        <f>J4*1.1</f>
        <v>181.79392000000001</v>
      </c>
      <c r="L4" s="7"/>
      <c r="M4" s="4" t="s">
        <v>742</v>
      </c>
      <c r="N4" s="7" t="s">
        <v>1039</v>
      </c>
      <c r="O4" s="8" t="s">
        <v>743</v>
      </c>
      <c r="P4" s="10">
        <v>45870</v>
      </c>
    </row>
    <row r="5" spans="1:16" ht="360" x14ac:dyDescent="0.2">
      <c r="A5" s="3" t="s">
        <v>11</v>
      </c>
      <c r="B5" s="4" t="s">
        <v>658</v>
      </c>
      <c r="C5" s="4" t="s">
        <v>659</v>
      </c>
      <c r="D5" s="4" t="s">
        <v>428</v>
      </c>
      <c r="E5" s="4" t="s">
        <v>134</v>
      </c>
      <c r="F5" s="5">
        <v>1</v>
      </c>
      <c r="G5" s="6">
        <v>121.52</v>
      </c>
      <c r="H5" s="14">
        <f>G5*0.14</f>
        <v>17.012800000000002</v>
      </c>
      <c r="I5" s="15">
        <f>G5*0.22</f>
        <v>26.734400000000001</v>
      </c>
      <c r="J5" s="15">
        <f>G5+H5+I5</f>
        <v>165.2672</v>
      </c>
      <c r="K5" s="15">
        <f>J5*1.1</f>
        <v>181.79392000000001</v>
      </c>
      <c r="L5" s="7"/>
      <c r="M5" s="4" t="s">
        <v>742</v>
      </c>
      <c r="N5" s="7" t="s">
        <v>1039</v>
      </c>
      <c r="O5" s="8" t="s">
        <v>744</v>
      </c>
      <c r="P5" s="10">
        <v>45870</v>
      </c>
    </row>
    <row r="6" spans="1:16" ht="360" x14ac:dyDescent="0.2">
      <c r="A6" s="3" t="s">
        <v>11</v>
      </c>
      <c r="B6" s="4" t="s">
        <v>658</v>
      </c>
      <c r="C6" s="4" t="s">
        <v>711</v>
      </c>
      <c r="D6" s="4" t="s">
        <v>428</v>
      </c>
      <c r="E6" s="4" t="s">
        <v>134</v>
      </c>
      <c r="F6" s="5">
        <v>1</v>
      </c>
      <c r="G6" s="6">
        <v>121.52</v>
      </c>
      <c r="H6" s="14">
        <f>G6*0.14</f>
        <v>17.012800000000002</v>
      </c>
      <c r="I6" s="15">
        <f>G6*0.22</f>
        <v>26.734400000000001</v>
      </c>
      <c r="J6" s="15">
        <f>G6+H6+I6</f>
        <v>165.2672</v>
      </c>
      <c r="K6" s="15">
        <f>J6*1.1</f>
        <v>181.79392000000001</v>
      </c>
      <c r="L6" s="7"/>
      <c r="M6" s="4" t="s">
        <v>351</v>
      </c>
      <c r="N6" s="7" t="s">
        <v>1039</v>
      </c>
      <c r="O6" s="8" t="s">
        <v>522</v>
      </c>
      <c r="P6" s="10">
        <v>45870</v>
      </c>
    </row>
    <row r="7" spans="1:16" ht="300" x14ac:dyDescent="0.2">
      <c r="A7" s="3" t="s">
        <v>211</v>
      </c>
      <c r="B7" s="4" t="s">
        <v>298</v>
      </c>
      <c r="C7" s="4" t="s">
        <v>302</v>
      </c>
      <c r="D7" s="4" t="s">
        <v>255</v>
      </c>
      <c r="E7" s="4" t="s">
        <v>299</v>
      </c>
      <c r="F7" s="5">
        <v>60</v>
      </c>
      <c r="G7" s="6">
        <v>373</v>
      </c>
      <c r="H7" s="14">
        <f>G7*0.14</f>
        <v>52.220000000000006</v>
      </c>
      <c r="I7" s="15">
        <f>G7*0.22</f>
        <v>82.06</v>
      </c>
      <c r="J7" s="15">
        <f>G7+H7+I7</f>
        <v>507.28000000000003</v>
      </c>
      <c r="K7" s="15">
        <f>J7*1.1</f>
        <v>558.00800000000004</v>
      </c>
      <c r="L7" s="7"/>
      <c r="M7" s="4" t="s">
        <v>300</v>
      </c>
      <c r="N7" s="7" t="s">
        <v>839</v>
      </c>
      <c r="O7" s="8" t="s">
        <v>757</v>
      </c>
      <c r="P7" s="10">
        <v>45880</v>
      </c>
    </row>
    <row r="8" spans="1:16" ht="300" x14ac:dyDescent="0.2">
      <c r="A8" s="3" t="s">
        <v>211</v>
      </c>
      <c r="B8" s="4" t="s">
        <v>298</v>
      </c>
      <c r="C8" s="4" t="s">
        <v>302</v>
      </c>
      <c r="D8" s="4" t="s">
        <v>255</v>
      </c>
      <c r="E8" s="4" t="s">
        <v>299</v>
      </c>
      <c r="F8" s="5">
        <v>60</v>
      </c>
      <c r="G8" s="6">
        <v>373</v>
      </c>
      <c r="H8" s="14">
        <f>G8*0.14</f>
        <v>52.220000000000006</v>
      </c>
      <c r="I8" s="15">
        <f>G8*0.22</f>
        <v>82.06</v>
      </c>
      <c r="J8" s="15">
        <f>G8+H8+I8</f>
        <v>507.28000000000003</v>
      </c>
      <c r="K8" s="15">
        <f>J8*1.1</f>
        <v>558.00800000000004</v>
      </c>
      <c r="L8" s="7"/>
      <c r="M8" s="4" t="s">
        <v>801</v>
      </c>
      <c r="N8" s="7" t="s">
        <v>839</v>
      </c>
      <c r="O8" s="8" t="s">
        <v>757</v>
      </c>
      <c r="P8" s="10">
        <v>45880</v>
      </c>
    </row>
    <row r="9" spans="1:16" ht="300" x14ac:dyDescent="0.2">
      <c r="A9" s="3" t="s">
        <v>211</v>
      </c>
      <c r="B9" s="4" t="s">
        <v>298</v>
      </c>
      <c r="C9" s="4" t="s">
        <v>755</v>
      </c>
      <c r="D9" s="4" t="s">
        <v>255</v>
      </c>
      <c r="E9" s="4" t="s">
        <v>299</v>
      </c>
      <c r="F9" s="5">
        <v>60</v>
      </c>
      <c r="G9" s="6">
        <v>373</v>
      </c>
      <c r="H9" s="14">
        <f>G9*0.14</f>
        <v>52.220000000000006</v>
      </c>
      <c r="I9" s="15">
        <f>G9*0.22</f>
        <v>82.06</v>
      </c>
      <c r="J9" s="15">
        <f>G9+H9+I9</f>
        <v>507.28000000000003</v>
      </c>
      <c r="K9" s="15">
        <f>J9*1.1</f>
        <v>558.00800000000004</v>
      </c>
      <c r="L9" s="7"/>
      <c r="M9" s="4" t="s">
        <v>300</v>
      </c>
      <c r="N9" s="7" t="s">
        <v>839</v>
      </c>
      <c r="O9" s="8" t="s">
        <v>756</v>
      </c>
      <c r="P9" s="10">
        <v>45880</v>
      </c>
    </row>
    <row r="10" spans="1:16" ht="300" x14ac:dyDescent="0.2">
      <c r="A10" s="3" t="s">
        <v>211</v>
      </c>
      <c r="B10" s="4" t="s">
        <v>298</v>
      </c>
      <c r="C10" s="4" t="s">
        <v>755</v>
      </c>
      <c r="D10" s="4" t="s">
        <v>255</v>
      </c>
      <c r="E10" s="4" t="s">
        <v>299</v>
      </c>
      <c r="F10" s="5">
        <v>60</v>
      </c>
      <c r="G10" s="6">
        <v>373</v>
      </c>
      <c r="H10" s="14">
        <f>G10*0.14</f>
        <v>52.220000000000006</v>
      </c>
      <c r="I10" s="15">
        <f>G10*0.22</f>
        <v>82.06</v>
      </c>
      <c r="J10" s="15">
        <f>G10+H10+I10</f>
        <v>507.28000000000003</v>
      </c>
      <c r="K10" s="15">
        <f>J10*1.1</f>
        <v>558.00800000000004</v>
      </c>
      <c r="L10" s="7"/>
      <c r="M10" s="4" t="s">
        <v>801</v>
      </c>
      <c r="N10" s="7" t="s">
        <v>839</v>
      </c>
      <c r="O10" s="8" t="s">
        <v>756</v>
      </c>
      <c r="P10" s="10">
        <v>45880</v>
      </c>
    </row>
    <row r="11" spans="1:16" ht="300" x14ac:dyDescent="0.2">
      <c r="A11" s="3" t="s">
        <v>211</v>
      </c>
      <c r="B11" s="4" t="s">
        <v>298</v>
      </c>
      <c r="C11" s="4" t="s">
        <v>301</v>
      </c>
      <c r="D11" s="4" t="s">
        <v>255</v>
      </c>
      <c r="E11" s="4" t="s">
        <v>299</v>
      </c>
      <c r="F11" s="5">
        <v>30</v>
      </c>
      <c r="G11" s="6">
        <v>468.09</v>
      </c>
      <c r="H11" s="14">
        <f>G11*0.14</f>
        <v>65.532600000000002</v>
      </c>
      <c r="I11" s="15">
        <f>G11*0.22</f>
        <v>102.9798</v>
      </c>
      <c r="J11" s="15">
        <f>G11+H11+I11</f>
        <v>636.60239999999988</v>
      </c>
      <c r="K11" s="15">
        <f>J11*1.1</f>
        <v>700.26263999999992</v>
      </c>
      <c r="L11" s="7"/>
      <c r="M11" s="4" t="s">
        <v>801</v>
      </c>
      <c r="N11" s="7" t="s">
        <v>839</v>
      </c>
      <c r="O11" s="8" t="s">
        <v>601</v>
      </c>
      <c r="P11" s="10">
        <v>45880</v>
      </c>
    </row>
    <row r="12" spans="1:16" ht="300" x14ac:dyDescent="0.2">
      <c r="A12" s="3" t="s">
        <v>211</v>
      </c>
      <c r="B12" s="4" t="s">
        <v>298</v>
      </c>
      <c r="C12" s="4" t="s">
        <v>599</v>
      </c>
      <c r="D12" s="4" t="s">
        <v>255</v>
      </c>
      <c r="E12" s="4" t="s">
        <v>299</v>
      </c>
      <c r="F12" s="5">
        <v>30</v>
      </c>
      <c r="G12" s="6">
        <v>468.09</v>
      </c>
      <c r="H12" s="14">
        <f>G12*0.14</f>
        <v>65.532600000000002</v>
      </c>
      <c r="I12" s="15">
        <f>G12*0.22</f>
        <v>102.9798</v>
      </c>
      <c r="J12" s="15">
        <f>G12+H12+I12</f>
        <v>636.60239999999988</v>
      </c>
      <c r="K12" s="15">
        <f>J12*1.1</f>
        <v>700.26263999999992</v>
      </c>
      <c r="L12" s="7"/>
      <c r="M12" s="4" t="s">
        <v>801</v>
      </c>
      <c r="N12" s="7" t="s">
        <v>839</v>
      </c>
      <c r="O12" s="8" t="s">
        <v>600</v>
      </c>
      <c r="P12" s="10">
        <v>45880</v>
      </c>
    </row>
    <row r="13" spans="1:16" ht="409.5" x14ac:dyDescent="0.2">
      <c r="A13" s="3" t="s">
        <v>71</v>
      </c>
      <c r="B13" s="4" t="s">
        <v>313</v>
      </c>
      <c r="C13" s="4" t="s">
        <v>523</v>
      </c>
      <c r="D13" s="4" t="s">
        <v>704</v>
      </c>
      <c r="E13" s="4" t="s">
        <v>126</v>
      </c>
      <c r="F13" s="5">
        <v>40</v>
      </c>
      <c r="G13" s="6">
        <v>186.6</v>
      </c>
      <c r="H13" s="14">
        <f>G13*0.14</f>
        <v>26.124000000000002</v>
      </c>
      <c r="I13" s="15">
        <f>G13*0.22</f>
        <v>41.052</v>
      </c>
      <c r="J13" s="15">
        <f>G13+H13+I13</f>
        <v>253.77599999999998</v>
      </c>
      <c r="K13" s="15">
        <f>J13*1.1</f>
        <v>279.15359999999998</v>
      </c>
      <c r="L13" s="7"/>
      <c r="M13" s="4" t="s">
        <v>913</v>
      </c>
      <c r="N13" s="7" t="s">
        <v>1057</v>
      </c>
      <c r="O13" s="8" t="s">
        <v>1058</v>
      </c>
      <c r="P13" s="10">
        <v>45873</v>
      </c>
    </row>
    <row r="14" spans="1:16" ht="315" x14ac:dyDescent="0.2">
      <c r="A14" s="3" t="s">
        <v>71</v>
      </c>
      <c r="B14" s="4" t="s">
        <v>843</v>
      </c>
      <c r="C14" s="4" t="s">
        <v>212</v>
      </c>
      <c r="D14" s="4" t="s">
        <v>268</v>
      </c>
      <c r="E14" s="4" t="s">
        <v>126</v>
      </c>
      <c r="F14" s="5">
        <v>20</v>
      </c>
      <c r="G14" s="6">
        <v>115.54</v>
      </c>
      <c r="H14" s="14">
        <f>G14*0.14</f>
        <v>16.175600000000003</v>
      </c>
      <c r="I14" s="15">
        <f>G14*0.22</f>
        <v>25.418800000000001</v>
      </c>
      <c r="J14" s="15">
        <f>G14+H14+I14</f>
        <v>157.1344</v>
      </c>
      <c r="K14" s="15">
        <f>J14*1.1</f>
        <v>172.84784000000002</v>
      </c>
      <c r="L14" s="7"/>
      <c r="M14" s="4" t="s">
        <v>851</v>
      </c>
      <c r="N14" s="7" t="s">
        <v>1131</v>
      </c>
      <c r="O14" s="8" t="s">
        <v>852</v>
      </c>
      <c r="P14" s="10">
        <v>45880</v>
      </c>
    </row>
    <row r="15" spans="1:16" ht="210" x14ac:dyDescent="0.2">
      <c r="A15" s="3" t="s">
        <v>12</v>
      </c>
      <c r="B15" s="4" t="s">
        <v>436</v>
      </c>
      <c r="C15" s="4" t="s">
        <v>403</v>
      </c>
      <c r="D15" s="4" t="s">
        <v>267</v>
      </c>
      <c r="E15" s="4" t="s">
        <v>146</v>
      </c>
      <c r="F15" s="5">
        <v>30</v>
      </c>
      <c r="G15" s="6">
        <v>74.790000000000006</v>
      </c>
      <c r="H15" s="14">
        <f>G15*0.17</f>
        <v>12.714300000000001</v>
      </c>
      <c r="I15" s="15">
        <f>G15*0.3</f>
        <v>22.437000000000001</v>
      </c>
      <c r="J15" s="15">
        <f>G15+H15+I15</f>
        <v>109.9413</v>
      </c>
      <c r="K15" s="15">
        <f>J15*1.1</f>
        <v>120.93543000000001</v>
      </c>
      <c r="L15" s="7"/>
      <c r="M15" s="4" t="s">
        <v>665</v>
      </c>
      <c r="N15" s="7" t="s">
        <v>973</v>
      </c>
      <c r="O15" s="8" t="s">
        <v>437</v>
      </c>
      <c r="P15" s="10">
        <v>45870</v>
      </c>
    </row>
    <row r="16" spans="1:16" ht="210" x14ac:dyDescent="0.2">
      <c r="A16" s="3" t="s">
        <v>12</v>
      </c>
      <c r="B16" s="4" t="s">
        <v>436</v>
      </c>
      <c r="C16" s="4" t="s">
        <v>317</v>
      </c>
      <c r="D16" s="4" t="s">
        <v>267</v>
      </c>
      <c r="E16" s="4" t="s">
        <v>146</v>
      </c>
      <c r="F16" s="5">
        <v>30</v>
      </c>
      <c r="G16" s="6">
        <v>50.87</v>
      </c>
      <c r="H16" s="14">
        <f>G16*0.17</f>
        <v>8.6478999999999999</v>
      </c>
      <c r="I16" s="15">
        <f>G16*0.3</f>
        <v>15.260999999999999</v>
      </c>
      <c r="J16" s="15">
        <f>G16+H16+I16</f>
        <v>74.778899999999993</v>
      </c>
      <c r="K16" s="15">
        <f>J16*1.1</f>
        <v>82.256789999999995</v>
      </c>
      <c r="L16" s="7"/>
      <c r="M16" s="4" t="s">
        <v>665</v>
      </c>
      <c r="N16" s="7" t="s">
        <v>973</v>
      </c>
      <c r="O16" s="8" t="s">
        <v>438</v>
      </c>
      <c r="P16" s="10">
        <v>45870</v>
      </c>
    </row>
    <row r="17" spans="1:16" ht="210" x14ac:dyDescent="0.2">
      <c r="A17" s="3" t="s">
        <v>12</v>
      </c>
      <c r="B17" s="4" t="s">
        <v>436</v>
      </c>
      <c r="C17" s="4" t="s">
        <v>337</v>
      </c>
      <c r="D17" s="4" t="s">
        <v>267</v>
      </c>
      <c r="E17" s="4" t="s">
        <v>146</v>
      </c>
      <c r="F17" s="5">
        <v>60</v>
      </c>
      <c r="G17" s="6">
        <v>96.2</v>
      </c>
      <c r="H17" s="14">
        <f>G17*0.17</f>
        <v>16.354000000000003</v>
      </c>
      <c r="I17" s="15">
        <f>G17*0.3</f>
        <v>28.86</v>
      </c>
      <c r="J17" s="15">
        <f>G17+H17+I17</f>
        <v>141.41399999999999</v>
      </c>
      <c r="K17" s="15">
        <f>J17*1.1</f>
        <v>155.55539999999999</v>
      </c>
      <c r="L17" s="7"/>
      <c r="M17" s="4" t="s">
        <v>665</v>
      </c>
      <c r="N17" s="7" t="s">
        <v>973</v>
      </c>
      <c r="O17" s="8" t="s">
        <v>439</v>
      </c>
      <c r="P17" s="10">
        <v>45870</v>
      </c>
    </row>
    <row r="18" spans="1:16" ht="409.5" x14ac:dyDescent="0.2">
      <c r="A18" s="3" t="s">
        <v>99</v>
      </c>
      <c r="B18" s="4" t="s">
        <v>111</v>
      </c>
      <c r="C18" s="4" t="s">
        <v>735</v>
      </c>
      <c r="D18" s="4" t="s">
        <v>265</v>
      </c>
      <c r="E18" s="4" t="s">
        <v>256</v>
      </c>
      <c r="F18" s="5">
        <v>10</v>
      </c>
      <c r="G18" s="6">
        <v>725.23</v>
      </c>
      <c r="H18" s="14">
        <f>G18*0.1</f>
        <v>72.52300000000001</v>
      </c>
      <c r="I18" s="15">
        <f>G18*0.15</f>
        <v>108.78449999999999</v>
      </c>
      <c r="J18" s="15">
        <f>G18+H18+I18</f>
        <v>906.53750000000002</v>
      </c>
      <c r="K18" s="15">
        <f>J18*1.1</f>
        <v>997.19125000000008</v>
      </c>
      <c r="L18" s="7"/>
      <c r="M18" s="4" t="s">
        <v>112</v>
      </c>
      <c r="N18" s="7" t="s">
        <v>1115</v>
      </c>
      <c r="O18" s="8" t="s">
        <v>114</v>
      </c>
      <c r="P18" s="10">
        <v>45881</v>
      </c>
    </row>
    <row r="19" spans="1:16" ht="409.5" x14ac:dyDescent="0.2">
      <c r="A19" s="3" t="s">
        <v>99</v>
      </c>
      <c r="B19" s="4" t="s">
        <v>111</v>
      </c>
      <c r="C19" s="4" t="s">
        <v>796</v>
      </c>
      <c r="D19" s="4" t="s">
        <v>265</v>
      </c>
      <c r="E19" s="4" t="s">
        <v>256</v>
      </c>
      <c r="F19" s="5">
        <v>10</v>
      </c>
      <c r="G19" s="6">
        <v>725.23</v>
      </c>
      <c r="H19" s="14">
        <f>G19*0.1</f>
        <v>72.52300000000001</v>
      </c>
      <c r="I19" s="15">
        <f>G19*0.15</f>
        <v>108.78449999999999</v>
      </c>
      <c r="J19" s="15">
        <f>G19+H19+I19</f>
        <v>906.53750000000002</v>
      </c>
      <c r="K19" s="15">
        <f>J19*1.1</f>
        <v>997.19125000000008</v>
      </c>
      <c r="L19" s="7"/>
      <c r="M19" s="4" t="s">
        <v>797</v>
      </c>
      <c r="N19" s="7" t="s">
        <v>1115</v>
      </c>
      <c r="O19" s="8" t="s">
        <v>114</v>
      </c>
      <c r="P19" s="10">
        <v>45881</v>
      </c>
    </row>
    <row r="20" spans="1:16" ht="409.5" x14ac:dyDescent="0.2">
      <c r="A20" s="3" t="s">
        <v>99</v>
      </c>
      <c r="B20" s="4" t="s">
        <v>111</v>
      </c>
      <c r="C20" s="4" t="s">
        <v>796</v>
      </c>
      <c r="D20" s="4" t="s">
        <v>265</v>
      </c>
      <c r="E20" s="4" t="s">
        <v>256</v>
      </c>
      <c r="F20" s="5">
        <v>10</v>
      </c>
      <c r="G20" s="6">
        <v>725.23</v>
      </c>
      <c r="H20" s="14">
        <f>G20*0.1</f>
        <v>72.52300000000001</v>
      </c>
      <c r="I20" s="15">
        <f>G20*0.15</f>
        <v>108.78449999999999</v>
      </c>
      <c r="J20" s="15">
        <f>G20+H20+I20</f>
        <v>906.53750000000002</v>
      </c>
      <c r="K20" s="15">
        <f>J20*1.1</f>
        <v>997.19125000000008</v>
      </c>
      <c r="L20" s="7"/>
      <c r="M20" s="4" t="s">
        <v>112</v>
      </c>
      <c r="N20" s="7" t="s">
        <v>1115</v>
      </c>
      <c r="O20" s="8" t="s">
        <v>113</v>
      </c>
      <c r="P20" s="10">
        <v>45881</v>
      </c>
    </row>
    <row r="21" spans="1:16" ht="409.5" x14ac:dyDescent="0.2">
      <c r="A21" s="3" t="s">
        <v>99</v>
      </c>
      <c r="B21" s="4" t="s">
        <v>111</v>
      </c>
      <c r="C21" s="4" t="s">
        <v>798</v>
      </c>
      <c r="D21" s="4" t="s">
        <v>265</v>
      </c>
      <c r="E21" s="4" t="s">
        <v>256</v>
      </c>
      <c r="F21" s="5">
        <v>10</v>
      </c>
      <c r="G21" s="6">
        <v>725.23</v>
      </c>
      <c r="H21" s="14">
        <f>G21*0.1</f>
        <v>72.52300000000001</v>
      </c>
      <c r="I21" s="15">
        <f>G21*0.15</f>
        <v>108.78449999999999</v>
      </c>
      <c r="J21" s="15">
        <f>G21+H21+I21</f>
        <v>906.53750000000002</v>
      </c>
      <c r="K21" s="15">
        <f>J21*1.1</f>
        <v>997.19125000000008</v>
      </c>
      <c r="L21" s="7"/>
      <c r="M21" s="4" t="s">
        <v>797</v>
      </c>
      <c r="N21" s="7" t="s">
        <v>1115</v>
      </c>
      <c r="O21" s="8" t="s">
        <v>113</v>
      </c>
      <c r="P21" s="10">
        <v>45881</v>
      </c>
    </row>
    <row r="22" spans="1:16" ht="315" x14ac:dyDescent="0.2">
      <c r="A22" s="3" t="s">
        <v>84</v>
      </c>
      <c r="B22" s="4" t="s">
        <v>84</v>
      </c>
      <c r="C22" s="4" t="s">
        <v>310</v>
      </c>
      <c r="D22" s="4" t="s">
        <v>268</v>
      </c>
      <c r="E22" s="4" t="s">
        <v>197</v>
      </c>
      <c r="F22" s="5">
        <v>30</v>
      </c>
      <c r="G22" s="6">
        <v>135.41999999999999</v>
      </c>
      <c r="H22" s="14">
        <f>G22*0.14</f>
        <v>18.9588</v>
      </c>
      <c r="I22" s="15">
        <f>G22*0.22</f>
        <v>29.792399999999997</v>
      </c>
      <c r="J22" s="15">
        <f>G22+H22+I22</f>
        <v>184.17119999999997</v>
      </c>
      <c r="K22" s="15">
        <f>J22*1.1</f>
        <v>202.58831999999998</v>
      </c>
      <c r="L22" s="7"/>
      <c r="M22" s="4" t="s">
        <v>854</v>
      </c>
      <c r="N22" s="7" t="s">
        <v>1131</v>
      </c>
      <c r="O22" s="8" t="s">
        <v>855</v>
      </c>
      <c r="P22" s="10">
        <v>45880</v>
      </c>
    </row>
    <row r="23" spans="1:16" ht="315" x14ac:dyDescent="0.2">
      <c r="A23" s="3" t="s">
        <v>84</v>
      </c>
      <c r="B23" s="4" t="s">
        <v>84</v>
      </c>
      <c r="C23" s="4" t="s">
        <v>420</v>
      </c>
      <c r="D23" s="4" t="s">
        <v>268</v>
      </c>
      <c r="E23" s="4" t="s">
        <v>197</v>
      </c>
      <c r="F23" s="5">
        <v>30</v>
      </c>
      <c r="G23" s="6">
        <v>287.27999999999997</v>
      </c>
      <c r="H23" s="14">
        <f>G23*0.14</f>
        <v>40.219200000000001</v>
      </c>
      <c r="I23" s="15">
        <f>G23*0.22</f>
        <v>63.201599999999992</v>
      </c>
      <c r="J23" s="15">
        <f>G23+H23+I23</f>
        <v>390.70079999999996</v>
      </c>
      <c r="K23" s="15">
        <f>J23*1.1</f>
        <v>429.77087999999998</v>
      </c>
      <c r="L23" s="7"/>
      <c r="M23" s="4" t="s">
        <v>854</v>
      </c>
      <c r="N23" s="7" t="s">
        <v>1131</v>
      </c>
      <c r="O23" s="8" t="s">
        <v>856</v>
      </c>
      <c r="P23" s="10">
        <v>45880</v>
      </c>
    </row>
    <row r="24" spans="1:16" ht="315" x14ac:dyDescent="0.2">
      <c r="A24" s="3" t="s">
        <v>84</v>
      </c>
      <c r="B24" s="4" t="s">
        <v>84</v>
      </c>
      <c r="C24" s="4" t="s">
        <v>261</v>
      </c>
      <c r="D24" s="4" t="s">
        <v>268</v>
      </c>
      <c r="E24" s="4" t="s">
        <v>197</v>
      </c>
      <c r="F24" s="5">
        <v>30</v>
      </c>
      <c r="G24" s="6">
        <v>308.75</v>
      </c>
      <c r="H24" s="14">
        <f>G24*0.14</f>
        <v>43.225000000000001</v>
      </c>
      <c r="I24" s="15">
        <f>G24*0.22</f>
        <v>67.924999999999997</v>
      </c>
      <c r="J24" s="15">
        <f>G24+H24+I24</f>
        <v>419.90000000000003</v>
      </c>
      <c r="K24" s="15">
        <f>J24*1.1</f>
        <v>461.8900000000001</v>
      </c>
      <c r="L24" s="7"/>
      <c r="M24" s="4" t="s">
        <v>854</v>
      </c>
      <c r="N24" s="7" t="s">
        <v>1131</v>
      </c>
      <c r="O24" s="8" t="s">
        <v>857</v>
      </c>
      <c r="P24" s="10">
        <v>45880</v>
      </c>
    </row>
    <row r="25" spans="1:16" ht="409.5" x14ac:dyDescent="0.2">
      <c r="A25" s="3" t="s">
        <v>106</v>
      </c>
      <c r="B25" s="4" t="s">
        <v>106</v>
      </c>
      <c r="C25" s="4" t="s">
        <v>1005</v>
      </c>
      <c r="D25" s="4" t="s">
        <v>950</v>
      </c>
      <c r="E25" s="4" t="s">
        <v>308</v>
      </c>
      <c r="F25" s="5">
        <v>1</v>
      </c>
      <c r="G25" s="6">
        <v>60.04</v>
      </c>
      <c r="H25" s="14">
        <f>G25*0.17</f>
        <v>10.206800000000001</v>
      </c>
      <c r="I25" s="15">
        <f>G25*0.3</f>
        <v>18.012</v>
      </c>
      <c r="J25" s="15">
        <f>G25+H25+I25</f>
        <v>88.258800000000008</v>
      </c>
      <c r="K25" s="15">
        <f>J25*1.1</f>
        <v>97.08468000000002</v>
      </c>
      <c r="L25" s="7"/>
      <c r="M25" s="4" t="s">
        <v>787</v>
      </c>
      <c r="N25" s="7" t="s">
        <v>1006</v>
      </c>
      <c r="O25" s="8" t="s">
        <v>1007</v>
      </c>
      <c r="P25" s="10">
        <v>45870</v>
      </c>
    </row>
    <row r="26" spans="1:16" ht="330" x14ac:dyDescent="0.2">
      <c r="A26" s="3" t="s">
        <v>13</v>
      </c>
      <c r="B26" s="4" t="s">
        <v>307</v>
      </c>
      <c r="C26" s="4" t="s">
        <v>262</v>
      </c>
      <c r="D26" s="4" t="s">
        <v>268</v>
      </c>
      <c r="E26" s="4" t="s">
        <v>138</v>
      </c>
      <c r="F26" s="5">
        <v>60</v>
      </c>
      <c r="G26" s="6">
        <v>131.18</v>
      </c>
      <c r="H26" s="14">
        <f>G26*0.14</f>
        <v>18.365200000000002</v>
      </c>
      <c r="I26" s="15">
        <f>G26*0.22</f>
        <v>28.8596</v>
      </c>
      <c r="J26" s="15">
        <f>G26+H26+I26</f>
        <v>178.40480000000002</v>
      </c>
      <c r="K26" s="15">
        <f>J26*1.1</f>
        <v>196.24528000000004</v>
      </c>
      <c r="L26" s="7"/>
      <c r="M26" s="4" t="s">
        <v>860</v>
      </c>
      <c r="N26" s="7" t="s">
        <v>1131</v>
      </c>
      <c r="O26" s="8" t="s">
        <v>861</v>
      </c>
      <c r="P26" s="10">
        <v>45880</v>
      </c>
    </row>
    <row r="27" spans="1:16" ht="270" x14ac:dyDescent="0.2">
      <c r="A27" s="3" t="s">
        <v>136</v>
      </c>
      <c r="B27" s="4" t="s">
        <v>752</v>
      </c>
      <c r="C27" s="4" t="s">
        <v>1009</v>
      </c>
      <c r="D27" s="4" t="s">
        <v>793</v>
      </c>
      <c r="E27" s="4" t="s">
        <v>688</v>
      </c>
      <c r="F27" s="5">
        <v>1</v>
      </c>
      <c r="G27" s="6">
        <v>1732.74</v>
      </c>
      <c r="H27" s="14">
        <f>G27*0.1</f>
        <v>173.274</v>
      </c>
      <c r="I27" s="15">
        <f>G27*0.15</f>
        <v>259.911</v>
      </c>
      <c r="J27" s="15">
        <f>G27+H27+I27</f>
        <v>2165.9250000000002</v>
      </c>
      <c r="K27" s="15">
        <f>J27*1.1</f>
        <v>2382.5175000000004</v>
      </c>
      <c r="L27" s="7"/>
      <c r="M27" s="4" t="s">
        <v>767</v>
      </c>
      <c r="N27" s="7" t="s">
        <v>1010</v>
      </c>
      <c r="O27" s="8" t="s">
        <v>833</v>
      </c>
      <c r="P27" s="10">
        <v>45870</v>
      </c>
    </row>
    <row r="28" spans="1:16" ht="270" x14ac:dyDescent="0.2">
      <c r="A28" s="3" t="s">
        <v>136</v>
      </c>
      <c r="B28" s="4" t="s">
        <v>752</v>
      </c>
      <c r="C28" s="4" t="s">
        <v>1009</v>
      </c>
      <c r="D28" s="4" t="s">
        <v>793</v>
      </c>
      <c r="E28" s="4" t="s">
        <v>688</v>
      </c>
      <c r="F28" s="5">
        <v>1</v>
      </c>
      <c r="G28" s="6">
        <v>1732.74</v>
      </c>
      <c r="H28" s="14">
        <f>G28*0.1</f>
        <v>173.274</v>
      </c>
      <c r="I28" s="15">
        <f>G28*0.15</f>
        <v>259.911</v>
      </c>
      <c r="J28" s="15">
        <f>G28+H28+I28</f>
        <v>2165.9250000000002</v>
      </c>
      <c r="K28" s="15">
        <f>J28*1.1</f>
        <v>2382.5175000000004</v>
      </c>
      <c r="L28" s="7"/>
      <c r="M28" s="4" t="s">
        <v>767</v>
      </c>
      <c r="N28" s="7" t="s">
        <v>1010</v>
      </c>
      <c r="O28" s="8" t="s">
        <v>768</v>
      </c>
      <c r="P28" s="10">
        <v>45870</v>
      </c>
    </row>
    <row r="29" spans="1:16" ht="270" x14ac:dyDescent="0.2">
      <c r="A29" s="3" t="s">
        <v>136</v>
      </c>
      <c r="B29" s="4" t="s">
        <v>752</v>
      </c>
      <c r="C29" s="4" t="s">
        <v>687</v>
      </c>
      <c r="D29" s="4" t="s">
        <v>793</v>
      </c>
      <c r="E29" s="4" t="s">
        <v>688</v>
      </c>
      <c r="F29" s="5">
        <v>1</v>
      </c>
      <c r="G29" s="6">
        <v>1446.68</v>
      </c>
      <c r="H29" s="14">
        <f>G29*0.1</f>
        <v>144.66800000000001</v>
      </c>
      <c r="I29" s="15">
        <f>G29*0.15</f>
        <v>217.00200000000001</v>
      </c>
      <c r="J29" s="15">
        <f>G29+H29+I29</f>
        <v>1808.35</v>
      </c>
      <c r="K29" s="15">
        <f>J29*1.1</f>
        <v>1989.1850000000002</v>
      </c>
      <c r="L29" s="7"/>
      <c r="M29" s="4" t="s">
        <v>767</v>
      </c>
      <c r="N29" s="7" t="s">
        <v>1010</v>
      </c>
      <c r="O29" s="8" t="s">
        <v>957</v>
      </c>
      <c r="P29" s="10">
        <v>45870</v>
      </c>
    </row>
    <row r="30" spans="1:16" ht="270" x14ac:dyDescent="0.2">
      <c r="A30" s="3" t="s">
        <v>136</v>
      </c>
      <c r="B30" s="4" t="s">
        <v>752</v>
      </c>
      <c r="C30" s="4" t="s">
        <v>687</v>
      </c>
      <c r="D30" s="4" t="s">
        <v>793</v>
      </c>
      <c r="E30" s="4" t="s">
        <v>688</v>
      </c>
      <c r="F30" s="5">
        <v>1</v>
      </c>
      <c r="G30" s="6">
        <v>1446.68</v>
      </c>
      <c r="H30" s="14">
        <f>G30*0.1</f>
        <v>144.66800000000001</v>
      </c>
      <c r="I30" s="15">
        <f>G30*0.15</f>
        <v>217.00200000000001</v>
      </c>
      <c r="J30" s="15">
        <f>G30+H30+I30</f>
        <v>1808.35</v>
      </c>
      <c r="K30" s="15">
        <f>J30*1.1</f>
        <v>1989.1850000000002</v>
      </c>
      <c r="L30" s="7"/>
      <c r="M30" s="4" t="s">
        <v>767</v>
      </c>
      <c r="N30" s="7" t="s">
        <v>1010</v>
      </c>
      <c r="O30" s="8" t="s">
        <v>958</v>
      </c>
      <c r="P30" s="10">
        <v>45870</v>
      </c>
    </row>
    <row r="31" spans="1:16" ht="135" x14ac:dyDescent="0.2">
      <c r="A31" s="3" t="s">
        <v>73</v>
      </c>
      <c r="B31" s="4" t="s">
        <v>74</v>
      </c>
      <c r="C31" s="4" t="s">
        <v>407</v>
      </c>
      <c r="D31" s="4" t="s">
        <v>406</v>
      </c>
      <c r="E31" s="4" t="s">
        <v>217</v>
      </c>
      <c r="F31" s="5">
        <v>20</v>
      </c>
      <c r="G31" s="6">
        <v>150.84</v>
      </c>
      <c r="H31" s="14">
        <f>G31*0.14</f>
        <v>21.117600000000003</v>
      </c>
      <c r="I31" s="15">
        <f>G31*0.22</f>
        <v>33.184800000000003</v>
      </c>
      <c r="J31" s="15">
        <f>G31+H31+I31</f>
        <v>205.14240000000001</v>
      </c>
      <c r="K31" s="15">
        <f>J31*1.1</f>
        <v>225.65664000000004</v>
      </c>
      <c r="L31" s="7"/>
      <c r="M31" s="4" t="s">
        <v>221</v>
      </c>
      <c r="N31" s="7" t="s">
        <v>1124</v>
      </c>
      <c r="O31" s="8" t="s">
        <v>404</v>
      </c>
      <c r="P31" s="10">
        <v>45881</v>
      </c>
    </row>
    <row r="32" spans="1:16" ht="135" x14ac:dyDescent="0.2">
      <c r="A32" s="3" t="s">
        <v>73</v>
      </c>
      <c r="B32" s="4" t="s">
        <v>74</v>
      </c>
      <c r="C32" s="4" t="s">
        <v>372</v>
      </c>
      <c r="D32" s="4" t="s">
        <v>406</v>
      </c>
      <c r="E32" s="4" t="s">
        <v>217</v>
      </c>
      <c r="F32" s="5">
        <v>30</v>
      </c>
      <c r="G32" s="6">
        <v>198.44</v>
      </c>
      <c r="H32" s="14">
        <f>G32*0.14</f>
        <v>27.781600000000001</v>
      </c>
      <c r="I32" s="15">
        <f>G32*0.22</f>
        <v>43.656799999999997</v>
      </c>
      <c r="J32" s="15">
        <f>G32+H32+I32</f>
        <v>269.8784</v>
      </c>
      <c r="K32" s="15">
        <f>J32*1.1</f>
        <v>296.86624</v>
      </c>
      <c r="L32" s="7"/>
      <c r="M32" s="4" t="s">
        <v>221</v>
      </c>
      <c r="N32" s="7" t="s">
        <v>1124</v>
      </c>
      <c r="O32" s="8" t="s">
        <v>405</v>
      </c>
      <c r="P32" s="10">
        <v>45881</v>
      </c>
    </row>
    <row r="33" spans="1:16" ht="315" x14ac:dyDescent="0.2">
      <c r="A33" s="3" t="s">
        <v>67</v>
      </c>
      <c r="B33" s="4" t="s">
        <v>454</v>
      </c>
      <c r="C33" s="4" t="s">
        <v>664</v>
      </c>
      <c r="D33" s="4" t="s">
        <v>268</v>
      </c>
      <c r="E33" s="4" t="s">
        <v>137</v>
      </c>
      <c r="F33" s="5">
        <v>60</v>
      </c>
      <c r="G33" s="6">
        <v>732.41</v>
      </c>
      <c r="H33" s="14">
        <f>G33*0.1</f>
        <v>73.241</v>
      </c>
      <c r="I33" s="15">
        <f>G33*0.15</f>
        <v>109.86149999999999</v>
      </c>
      <c r="J33" s="15">
        <f>G33+H33+I33</f>
        <v>915.51249999999993</v>
      </c>
      <c r="K33" s="15">
        <f>J33*1.1</f>
        <v>1007.06375</v>
      </c>
      <c r="L33" s="7"/>
      <c r="M33" s="4" t="s">
        <v>150</v>
      </c>
      <c r="N33" s="7" t="s">
        <v>1128</v>
      </c>
      <c r="O33" s="8" t="s">
        <v>511</v>
      </c>
      <c r="P33" s="10">
        <v>45880</v>
      </c>
    </row>
    <row r="34" spans="1:16" ht="315" x14ac:dyDescent="0.2">
      <c r="A34" s="3" t="s">
        <v>67</v>
      </c>
      <c r="B34" s="4" t="s">
        <v>454</v>
      </c>
      <c r="C34" s="4" t="s">
        <v>664</v>
      </c>
      <c r="D34" s="4" t="s">
        <v>268</v>
      </c>
      <c r="E34" s="4" t="s">
        <v>137</v>
      </c>
      <c r="F34" s="5">
        <v>60</v>
      </c>
      <c r="G34" s="6">
        <v>732.41</v>
      </c>
      <c r="H34" s="14">
        <f>G34*0.1</f>
        <v>73.241</v>
      </c>
      <c r="I34" s="15">
        <f>G34*0.15</f>
        <v>109.86149999999999</v>
      </c>
      <c r="J34" s="15">
        <f>G34+H34+I34</f>
        <v>915.51249999999993</v>
      </c>
      <c r="K34" s="15">
        <f>J34*1.1</f>
        <v>1007.06375</v>
      </c>
      <c r="L34" s="7"/>
      <c r="M34" s="4" t="s">
        <v>932</v>
      </c>
      <c r="N34" s="7" t="s">
        <v>1128</v>
      </c>
      <c r="O34" s="8" t="s">
        <v>511</v>
      </c>
      <c r="P34" s="10">
        <v>45880</v>
      </c>
    </row>
    <row r="35" spans="1:16" ht="390" x14ac:dyDescent="0.2">
      <c r="A35" s="3" t="s">
        <v>67</v>
      </c>
      <c r="B35" s="4" t="s">
        <v>454</v>
      </c>
      <c r="C35" s="4" t="s">
        <v>933</v>
      </c>
      <c r="D35" s="4" t="s">
        <v>268</v>
      </c>
      <c r="E35" s="4" t="s">
        <v>137</v>
      </c>
      <c r="F35" s="5">
        <v>60</v>
      </c>
      <c r="G35" s="6">
        <v>732.41</v>
      </c>
      <c r="H35" s="14">
        <f>G35*0.1</f>
        <v>73.241</v>
      </c>
      <c r="I35" s="15">
        <f>G35*0.15</f>
        <v>109.86149999999999</v>
      </c>
      <c r="J35" s="15">
        <f>G35+H35+I35</f>
        <v>915.51249999999993</v>
      </c>
      <c r="K35" s="15">
        <f>J35*1.1</f>
        <v>1007.06375</v>
      </c>
      <c r="L35" s="7"/>
      <c r="M35" s="4" t="s">
        <v>932</v>
      </c>
      <c r="N35" s="7" t="s">
        <v>1128</v>
      </c>
      <c r="O35" s="8" t="s">
        <v>934</v>
      </c>
      <c r="P35" s="10">
        <v>45880</v>
      </c>
    </row>
    <row r="36" spans="1:16" ht="315" x14ac:dyDescent="0.2">
      <c r="A36" s="3" t="s">
        <v>67</v>
      </c>
      <c r="B36" s="4" t="s">
        <v>454</v>
      </c>
      <c r="C36" s="4" t="s">
        <v>1129</v>
      </c>
      <c r="D36" s="4" t="s">
        <v>268</v>
      </c>
      <c r="E36" s="4" t="s">
        <v>137</v>
      </c>
      <c r="F36" s="5">
        <v>60</v>
      </c>
      <c r="G36" s="6">
        <v>732.41</v>
      </c>
      <c r="H36" s="14">
        <f>G36*0.1</f>
        <v>73.241</v>
      </c>
      <c r="I36" s="15">
        <f>G36*0.15</f>
        <v>109.86149999999999</v>
      </c>
      <c r="J36" s="15">
        <f>G36+H36+I36</f>
        <v>915.51249999999993</v>
      </c>
      <c r="K36" s="15">
        <f>J36*1.1</f>
        <v>1007.06375</v>
      </c>
      <c r="L36" s="7"/>
      <c r="M36" s="4" t="s">
        <v>150</v>
      </c>
      <c r="N36" s="7" t="s">
        <v>1128</v>
      </c>
      <c r="O36" s="8" t="s">
        <v>512</v>
      </c>
      <c r="P36" s="10">
        <v>45880</v>
      </c>
    </row>
    <row r="37" spans="1:16" ht="315" x14ac:dyDescent="0.2">
      <c r="A37" s="3" t="s">
        <v>67</v>
      </c>
      <c r="B37" s="4" t="s">
        <v>454</v>
      </c>
      <c r="C37" s="4" t="s">
        <v>1129</v>
      </c>
      <c r="D37" s="4" t="s">
        <v>268</v>
      </c>
      <c r="E37" s="4" t="s">
        <v>137</v>
      </c>
      <c r="F37" s="5">
        <v>60</v>
      </c>
      <c r="G37" s="6">
        <v>732.41</v>
      </c>
      <c r="H37" s="14">
        <f>G37*0.1</f>
        <v>73.241</v>
      </c>
      <c r="I37" s="15">
        <f>G37*0.15</f>
        <v>109.86149999999999</v>
      </c>
      <c r="J37" s="15">
        <f>G37+H37+I37</f>
        <v>915.51249999999993</v>
      </c>
      <c r="K37" s="15">
        <f>J37*1.1</f>
        <v>1007.06375</v>
      </c>
      <c r="L37" s="7"/>
      <c r="M37" s="4" t="s">
        <v>932</v>
      </c>
      <c r="N37" s="7" t="s">
        <v>1128</v>
      </c>
      <c r="O37" s="8" t="s">
        <v>935</v>
      </c>
      <c r="P37" s="10">
        <v>45880</v>
      </c>
    </row>
    <row r="38" spans="1:16" ht="390" x14ac:dyDescent="0.2">
      <c r="A38" s="3" t="s">
        <v>67</v>
      </c>
      <c r="B38" s="4" t="s">
        <v>454</v>
      </c>
      <c r="C38" s="4" t="s">
        <v>170</v>
      </c>
      <c r="D38" s="4" t="s">
        <v>268</v>
      </c>
      <c r="E38" s="4" t="s">
        <v>137</v>
      </c>
      <c r="F38" s="5">
        <v>60</v>
      </c>
      <c r="G38" s="6">
        <v>732.41</v>
      </c>
      <c r="H38" s="14">
        <f>G38*0.1</f>
        <v>73.241</v>
      </c>
      <c r="I38" s="15">
        <f>G38*0.15</f>
        <v>109.86149999999999</v>
      </c>
      <c r="J38" s="15">
        <f>G38+H38+I38</f>
        <v>915.51249999999993</v>
      </c>
      <c r="K38" s="15">
        <f>J38*1.1</f>
        <v>1007.06375</v>
      </c>
      <c r="L38" s="7"/>
      <c r="M38" s="4" t="s">
        <v>150</v>
      </c>
      <c r="N38" s="7" t="s">
        <v>1128</v>
      </c>
      <c r="O38" s="8" t="s">
        <v>455</v>
      </c>
      <c r="P38" s="10">
        <v>45880</v>
      </c>
    </row>
    <row r="39" spans="1:16" ht="255" x14ac:dyDescent="0.2">
      <c r="A39" s="3" t="s">
        <v>14</v>
      </c>
      <c r="B39" s="4" t="s">
        <v>846</v>
      </c>
      <c r="C39" s="4" t="s">
        <v>1165</v>
      </c>
      <c r="D39" s="4" t="s">
        <v>264</v>
      </c>
      <c r="E39" s="4" t="s">
        <v>179</v>
      </c>
      <c r="F39" s="5">
        <v>5</v>
      </c>
      <c r="G39" s="6">
        <v>106.1</v>
      </c>
      <c r="H39" s="14">
        <f>G39*0.14</f>
        <v>14.854000000000001</v>
      </c>
      <c r="I39" s="15">
        <f>G39*0.22</f>
        <v>23.341999999999999</v>
      </c>
      <c r="J39" s="15">
        <f>G39+H39+I39</f>
        <v>144.29599999999999</v>
      </c>
      <c r="K39" s="15">
        <f>J39*1.1</f>
        <v>158.72560000000001</v>
      </c>
      <c r="L39" s="7"/>
      <c r="M39" s="4" t="s">
        <v>449</v>
      </c>
      <c r="N39" s="7" t="s">
        <v>1166</v>
      </c>
      <c r="O39" s="8" t="s">
        <v>847</v>
      </c>
      <c r="P39" s="10">
        <v>45883</v>
      </c>
    </row>
    <row r="40" spans="1:16" ht="409.5" x14ac:dyDescent="0.2">
      <c r="A40" s="3" t="s">
        <v>75</v>
      </c>
      <c r="B40" s="4" t="s">
        <v>667</v>
      </c>
      <c r="C40" s="4" t="s">
        <v>668</v>
      </c>
      <c r="D40" s="4" t="s">
        <v>430</v>
      </c>
      <c r="E40" s="4" t="s">
        <v>174</v>
      </c>
      <c r="F40" s="5">
        <v>1</v>
      </c>
      <c r="G40" s="6">
        <v>2515</v>
      </c>
      <c r="H40" s="14">
        <f>G40*0.1</f>
        <v>251.5</v>
      </c>
      <c r="I40" s="15">
        <f>G40*0.15</f>
        <v>377.25</v>
      </c>
      <c r="J40" s="15">
        <f>G40+H40+I40</f>
        <v>3143.75</v>
      </c>
      <c r="K40" s="15">
        <f>J40*1.1</f>
        <v>3458.1250000000005</v>
      </c>
      <c r="L40" s="7"/>
      <c r="M40" s="4" t="s">
        <v>196</v>
      </c>
      <c r="N40" s="7" t="s">
        <v>966</v>
      </c>
      <c r="O40" s="8" t="s">
        <v>444</v>
      </c>
      <c r="P40" s="10">
        <v>45884</v>
      </c>
    </row>
    <row r="41" spans="1:16" ht="300" x14ac:dyDescent="0.2">
      <c r="A41" s="3" t="s">
        <v>238</v>
      </c>
      <c r="B41" s="4" t="s">
        <v>1182</v>
      </c>
      <c r="C41" s="4" t="s">
        <v>1183</v>
      </c>
      <c r="D41" s="4" t="s">
        <v>243</v>
      </c>
      <c r="E41" s="4" t="s">
        <v>239</v>
      </c>
      <c r="F41" s="5">
        <v>30</v>
      </c>
      <c r="G41" s="6">
        <v>1606.98</v>
      </c>
      <c r="H41" s="14">
        <f>G41*0.1</f>
        <v>160.69800000000001</v>
      </c>
      <c r="I41" s="15">
        <f>G41*0.15</f>
        <v>241.047</v>
      </c>
      <c r="J41" s="15">
        <f>G41+H41+I41</f>
        <v>2008.7250000000001</v>
      </c>
      <c r="K41" s="15">
        <f>J41*1.1</f>
        <v>2209.5975000000003</v>
      </c>
      <c r="L41" s="7"/>
      <c r="M41" s="4" t="s">
        <v>1184</v>
      </c>
      <c r="N41" s="7" t="s">
        <v>1185</v>
      </c>
      <c r="O41" s="8" t="s">
        <v>1186</v>
      </c>
      <c r="P41" s="10">
        <v>45883</v>
      </c>
    </row>
    <row r="42" spans="1:16" ht="300" x14ac:dyDescent="0.2">
      <c r="A42" s="3" t="s">
        <v>238</v>
      </c>
      <c r="B42" s="4" t="s">
        <v>1182</v>
      </c>
      <c r="C42" s="4" t="s">
        <v>1191</v>
      </c>
      <c r="D42" s="4" t="s">
        <v>243</v>
      </c>
      <c r="E42" s="4" t="s">
        <v>239</v>
      </c>
      <c r="F42" s="5">
        <v>60</v>
      </c>
      <c r="G42" s="6">
        <v>3213.95</v>
      </c>
      <c r="H42" s="14">
        <f>G42*0.1</f>
        <v>321.39499999999998</v>
      </c>
      <c r="I42" s="15">
        <f>G42*0.15</f>
        <v>482.09249999999997</v>
      </c>
      <c r="J42" s="15">
        <f>G42+H42+I42</f>
        <v>4017.4375</v>
      </c>
      <c r="K42" s="15">
        <f>J42*1.1</f>
        <v>4419.1812500000005</v>
      </c>
      <c r="L42" s="7"/>
      <c r="M42" s="4" t="s">
        <v>1184</v>
      </c>
      <c r="N42" s="7" t="s">
        <v>1185</v>
      </c>
      <c r="O42" s="8" t="s">
        <v>1192</v>
      </c>
      <c r="P42" s="10">
        <v>45883</v>
      </c>
    </row>
    <row r="43" spans="1:16" ht="300" x14ac:dyDescent="0.2">
      <c r="A43" s="3" t="s">
        <v>238</v>
      </c>
      <c r="B43" s="4" t="s">
        <v>1182</v>
      </c>
      <c r="C43" s="4" t="s">
        <v>1187</v>
      </c>
      <c r="D43" s="4" t="s">
        <v>243</v>
      </c>
      <c r="E43" s="4" t="s">
        <v>239</v>
      </c>
      <c r="F43" s="5">
        <v>30</v>
      </c>
      <c r="G43" s="6">
        <v>1606.78</v>
      </c>
      <c r="H43" s="14">
        <f>G43*0.1</f>
        <v>160.678</v>
      </c>
      <c r="I43" s="15">
        <f>G43*0.15</f>
        <v>241.017</v>
      </c>
      <c r="J43" s="15">
        <f>G43+H43+I43</f>
        <v>2008.4750000000001</v>
      </c>
      <c r="K43" s="15">
        <f>J43*1.1</f>
        <v>2209.3225000000002</v>
      </c>
      <c r="L43" s="7"/>
      <c r="M43" s="4" t="s">
        <v>1184</v>
      </c>
      <c r="N43" s="7" t="s">
        <v>1185</v>
      </c>
      <c r="O43" s="8" t="s">
        <v>1188</v>
      </c>
      <c r="P43" s="10">
        <v>45883</v>
      </c>
    </row>
    <row r="44" spans="1:16" ht="300" x14ac:dyDescent="0.2">
      <c r="A44" s="3" t="s">
        <v>238</v>
      </c>
      <c r="B44" s="4" t="s">
        <v>1182</v>
      </c>
      <c r="C44" s="4" t="s">
        <v>1193</v>
      </c>
      <c r="D44" s="4" t="s">
        <v>243</v>
      </c>
      <c r="E44" s="4" t="s">
        <v>239</v>
      </c>
      <c r="F44" s="5">
        <v>60</v>
      </c>
      <c r="G44" s="6">
        <v>3213.55</v>
      </c>
      <c r="H44" s="14">
        <f>G44*0.1</f>
        <v>321.35500000000002</v>
      </c>
      <c r="I44" s="15">
        <f>G44*0.15</f>
        <v>482.03250000000003</v>
      </c>
      <c r="J44" s="15">
        <f>G44+H44+I44</f>
        <v>4016.9375</v>
      </c>
      <c r="K44" s="15">
        <f>J44*1.1</f>
        <v>4418.6312500000004</v>
      </c>
      <c r="L44" s="7"/>
      <c r="M44" s="4" t="s">
        <v>1184</v>
      </c>
      <c r="N44" s="7" t="s">
        <v>1185</v>
      </c>
      <c r="O44" s="8" t="s">
        <v>1194</v>
      </c>
      <c r="P44" s="10">
        <v>45883</v>
      </c>
    </row>
    <row r="45" spans="1:16" ht="300" x14ac:dyDescent="0.2">
      <c r="A45" s="3" t="s">
        <v>238</v>
      </c>
      <c r="B45" s="4" t="s">
        <v>1182</v>
      </c>
      <c r="C45" s="4" t="s">
        <v>1189</v>
      </c>
      <c r="D45" s="4" t="s">
        <v>243</v>
      </c>
      <c r="E45" s="4" t="s">
        <v>239</v>
      </c>
      <c r="F45" s="5">
        <v>30</v>
      </c>
      <c r="G45" s="6">
        <v>1599.67</v>
      </c>
      <c r="H45" s="14">
        <f>G45*0.1</f>
        <v>159.96700000000001</v>
      </c>
      <c r="I45" s="15">
        <f>G45*0.15</f>
        <v>239.95050000000001</v>
      </c>
      <c r="J45" s="15">
        <f>G45+H45+I45</f>
        <v>1999.5875000000001</v>
      </c>
      <c r="K45" s="15">
        <f>J45*1.1</f>
        <v>2199.5462500000003</v>
      </c>
      <c r="L45" s="7"/>
      <c r="M45" s="4" t="s">
        <v>1184</v>
      </c>
      <c r="N45" s="7" t="s">
        <v>1185</v>
      </c>
      <c r="O45" s="8" t="s">
        <v>1190</v>
      </c>
      <c r="P45" s="10">
        <v>45883</v>
      </c>
    </row>
    <row r="46" spans="1:16" ht="300" x14ac:dyDescent="0.2">
      <c r="A46" s="3" t="s">
        <v>238</v>
      </c>
      <c r="B46" s="4" t="s">
        <v>1182</v>
      </c>
      <c r="C46" s="4" t="s">
        <v>1195</v>
      </c>
      <c r="D46" s="4" t="s">
        <v>243</v>
      </c>
      <c r="E46" s="4" t="s">
        <v>239</v>
      </c>
      <c r="F46" s="5">
        <v>60</v>
      </c>
      <c r="G46" s="6">
        <v>3199.35</v>
      </c>
      <c r="H46" s="14">
        <f>G46*0.1</f>
        <v>319.935</v>
      </c>
      <c r="I46" s="15">
        <f>G46*0.15</f>
        <v>479.90249999999997</v>
      </c>
      <c r="J46" s="15">
        <f>G46+H46+I46</f>
        <v>3999.1875</v>
      </c>
      <c r="K46" s="15">
        <f>J46*1.1</f>
        <v>4399.1062500000007</v>
      </c>
      <c r="L46" s="7"/>
      <c r="M46" s="4" t="s">
        <v>1184</v>
      </c>
      <c r="N46" s="7" t="s">
        <v>1185</v>
      </c>
      <c r="O46" s="8" t="s">
        <v>1196</v>
      </c>
      <c r="P46" s="10">
        <v>45883</v>
      </c>
    </row>
    <row r="47" spans="1:16" ht="300" x14ac:dyDescent="0.2">
      <c r="A47" s="3" t="s">
        <v>15</v>
      </c>
      <c r="B47" s="4" t="s">
        <v>151</v>
      </c>
      <c r="C47" s="4" t="s">
        <v>152</v>
      </c>
      <c r="D47" s="4" t="s">
        <v>255</v>
      </c>
      <c r="E47" s="4" t="s">
        <v>142</v>
      </c>
      <c r="F47" s="5">
        <v>30</v>
      </c>
      <c r="G47" s="6">
        <v>96.71</v>
      </c>
      <c r="H47" s="14">
        <f>G47*0.17</f>
        <v>16.4407</v>
      </c>
      <c r="I47" s="15">
        <f>G47*0.3</f>
        <v>29.012999999999998</v>
      </c>
      <c r="J47" s="15">
        <f>G47+H47+I47</f>
        <v>142.16370000000001</v>
      </c>
      <c r="K47" s="15">
        <f>J47*1.1</f>
        <v>156.38007000000002</v>
      </c>
      <c r="L47" s="7"/>
      <c r="M47" s="4" t="s">
        <v>153</v>
      </c>
      <c r="N47" s="7" t="s">
        <v>1125</v>
      </c>
      <c r="O47" s="8" t="s">
        <v>362</v>
      </c>
      <c r="P47" s="10">
        <v>45881</v>
      </c>
    </row>
    <row r="48" spans="1:16" ht="300" x14ac:dyDescent="0.2">
      <c r="A48" s="3" t="s">
        <v>15</v>
      </c>
      <c r="B48" s="4" t="s">
        <v>151</v>
      </c>
      <c r="C48" s="4" t="s">
        <v>152</v>
      </c>
      <c r="D48" s="4" t="s">
        <v>255</v>
      </c>
      <c r="E48" s="4" t="s">
        <v>142</v>
      </c>
      <c r="F48" s="5">
        <v>30</v>
      </c>
      <c r="G48" s="6">
        <v>96.71</v>
      </c>
      <c r="H48" s="14">
        <f>G48*0.17</f>
        <v>16.4407</v>
      </c>
      <c r="I48" s="15">
        <f>G48*0.3</f>
        <v>29.012999999999998</v>
      </c>
      <c r="J48" s="15">
        <f>G48+H48+I48</f>
        <v>142.16370000000001</v>
      </c>
      <c r="K48" s="15">
        <f>J48*1.1</f>
        <v>156.38007000000002</v>
      </c>
      <c r="L48" s="7"/>
      <c r="M48" s="4" t="s">
        <v>926</v>
      </c>
      <c r="N48" s="7" t="s">
        <v>1125</v>
      </c>
      <c r="O48" s="8" t="s">
        <v>362</v>
      </c>
      <c r="P48" s="10">
        <v>45881</v>
      </c>
    </row>
    <row r="49" spans="1:16" ht="240" x14ac:dyDescent="0.2">
      <c r="A49" s="3" t="s">
        <v>16</v>
      </c>
      <c r="B49" s="4" t="s">
        <v>17</v>
      </c>
      <c r="C49" s="4" t="s">
        <v>529</v>
      </c>
      <c r="D49" s="4" t="s">
        <v>115</v>
      </c>
      <c r="E49" s="4" t="s">
        <v>218</v>
      </c>
      <c r="F49" s="5">
        <v>10</v>
      </c>
      <c r="G49" s="6">
        <v>53.25</v>
      </c>
      <c r="H49" s="14">
        <f>G49*0.17</f>
        <v>9.0525000000000002</v>
      </c>
      <c r="I49" s="15">
        <f>G49*0.3</f>
        <v>15.975</v>
      </c>
      <c r="J49" s="15">
        <f>G49+H49+I49</f>
        <v>78.277500000000003</v>
      </c>
      <c r="K49" s="15">
        <f>J49*1.1</f>
        <v>86.105250000000012</v>
      </c>
      <c r="L49" s="7"/>
      <c r="M49" s="4" t="s">
        <v>18</v>
      </c>
      <c r="N49" s="7" t="s">
        <v>1066</v>
      </c>
      <c r="O49" s="8" t="s">
        <v>653</v>
      </c>
      <c r="P49" s="10">
        <v>45873</v>
      </c>
    </row>
    <row r="50" spans="1:16" ht="240" x14ac:dyDescent="0.2">
      <c r="A50" s="3" t="s">
        <v>16</v>
      </c>
      <c r="B50" s="4" t="s">
        <v>17</v>
      </c>
      <c r="C50" s="4" t="s">
        <v>529</v>
      </c>
      <c r="D50" s="4" t="s">
        <v>115</v>
      </c>
      <c r="E50" s="4" t="s">
        <v>218</v>
      </c>
      <c r="F50" s="5">
        <v>10</v>
      </c>
      <c r="G50" s="6">
        <v>53.25</v>
      </c>
      <c r="H50" s="14">
        <f>G50*0.17</f>
        <v>9.0525000000000002</v>
      </c>
      <c r="I50" s="15">
        <f>G50*0.3</f>
        <v>15.975</v>
      </c>
      <c r="J50" s="15">
        <f>G50+H50+I50</f>
        <v>78.277500000000003</v>
      </c>
      <c r="K50" s="15">
        <f>J50*1.1</f>
        <v>86.105250000000012</v>
      </c>
      <c r="L50" s="7"/>
      <c r="M50" s="4" t="s">
        <v>910</v>
      </c>
      <c r="N50" s="7" t="s">
        <v>1066</v>
      </c>
      <c r="O50" s="8" t="s">
        <v>653</v>
      </c>
      <c r="P50" s="10">
        <v>45873</v>
      </c>
    </row>
    <row r="51" spans="1:16" ht="240" x14ac:dyDescent="0.2">
      <c r="A51" s="3" t="s">
        <v>16</v>
      </c>
      <c r="B51" s="4" t="s">
        <v>17</v>
      </c>
      <c r="C51" s="4" t="s">
        <v>419</v>
      </c>
      <c r="D51" s="4" t="s">
        <v>115</v>
      </c>
      <c r="E51" s="4" t="s">
        <v>218</v>
      </c>
      <c r="F51" s="5">
        <v>10</v>
      </c>
      <c r="G51" s="6">
        <v>53.25</v>
      </c>
      <c r="H51" s="14">
        <f>G51*0.17</f>
        <v>9.0525000000000002</v>
      </c>
      <c r="I51" s="15">
        <f>G51*0.3</f>
        <v>15.975</v>
      </c>
      <c r="J51" s="15">
        <f>G51+H51+I51</f>
        <v>78.277500000000003</v>
      </c>
      <c r="K51" s="15">
        <f>J51*1.1</f>
        <v>86.105250000000012</v>
      </c>
      <c r="L51" s="7"/>
      <c r="M51" s="4" t="s">
        <v>18</v>
      </c>
      <c r="N51" s="7" t="s">
        <v>1066</v>
      </c>
      <c r="O51" s="8" t="s">
        <v>652</v>
      </c>
      <c r="P51" s="10">
        <v>45873</v>
      </c>
    </row>
    <row r="52" spans="1:16" ht="240" x14ac:dyDescent="0.2">
      <c r="A52" s="3" t="s">
        <v>16</v>
      </c>
      <c r="B52" s="4" t="s">
        <v>17</v>
      </c>
      <c r="C52" s="4" t="s">
        <v>419</v>
      </c>
      <c r="D52" s="4" t="s">
        <v>115</v>
      </c>
      <c r="E52" s="4" t="s">
        <v>218</v>
      </c>
      <c r="F52" s="5">
        <v>10</v>
      </c>
      <c r="G52" s="6">
        <v>53.25</v>
      </c>
      <c r="H52" s="14">
        <f>G52*0.17</f>
        <v>9.0525000000000002</v>
      </c>
      <c r="I52" s="15">
        <f>G52*0.3</f>
        <v>15.975</v>
      </c>
      <c r="J52" s="15">
        <f>G52+H52+I52</f>
        <v>78.277500000000003</v>
      </c>
      <c r="K52" s="15">
        <f>J52*1.1</f>
        <v>86.105250000000012</v>
      </c>
      <c r="L52" s="7"/>
      <c r="M52" s="4" t="s">
        <v>910</v>
      </c>
      <c r="N52" s="7" t="s">
        <v>1066</v>
      </c>
      <c r="O52" s="8" t="s">
        <v>652</v>
      </c>
      <c r="P52" s="10">
        <v>45873</v>
      </c>
    </row>
    <row r="53" spans="1:16" ht="390" x14ac:dyDescent="0.2">
      <c r="A53" s="3" t="s">
        <v>16</v>
      </c>
      <c r="B53" s="4" t="s">
        <v>17</v>
      </c>
      <c r="C53" s="4" t="s">
        <v>543</v>
      </c>
      <c r="D53" s="4" t="s">
        <v>426</v>
      </c>
      <c r="E53" s="4" t="s">
        <v>218</v>
      </c>
      <c r="F53" s="5">
        <v>8</v>
      </c>
      <c r="G53" s="6">
        <v>61.66</v>
      </c>
      <c r="H53" s="14">
        <f>G53*0.17</f>
        <v>10.482200000000001</v>
      </c>
      <c r="I53" s="15">
        <f>G53*0.3</f>
        <v>18.497999999999998</v>
      </c>
      <c r="J53" s="15">
        <f>G53+H53+I53</f>
        <v>90.640199999999993</v>
      </c>
      <c r="K53" s="15">
        <f>J53*1.1</f>
        <v>99.704220000000007</v>
      </c>
      <c r="L53" s="7"/>
      <c r="M53" s="4" t="s">
        <v>331</v>
      </c>
      <c r="N53" s="7" t="s">
        <v>1067</v>
      </c>
      <c r="O53" s="8" t="s">
        <v>332</v>
      </c>
      <c r="P53" s="10">
        <v>45873</v>
      </c>
    </row>
    <row r="54" spans="1:16" ht="390" x14ac:dyDescent="0.2">
      <c r="A54" s="3" t="s">
        <v>16</v>
      </c>
      <c r="B54" s="4" t="s">
        <v>17</v>
      </c>
      <c r="C54" s="4" t="s">
        <v>542</v>
      </c>
      <c r="D54" s="4" t="s">
        <v>426</v>
      </c>
      <c r="E54" s="4" t="s">
        <v>218</v>
      </c>
      <c r="F54" s="5">
        <v>8</v>
      </c>
      <c r="G54" s="6">
        <v>66.430000000000007</v>
      </c>
      <c r="H54" s="14">
        <f>G54*0.17</f>
        <v>11.293100000000003</v>
      </c>
      <c r="I54" s="15">
        <f>G54*0.3</f>
        <v>19.929000000000002</v>
      </c>
      <c r="J54" s="15">
        <f>G54+H54+I54</f>
        <v>97.652100000000019</v>
      </c>
      <c r="K54" s="15">
        <f>J54*1.1</f>
        <v>107.41731000000003</v>
      </c>
      <c r="L54" s="7"/>
      <c r="M54" s="4" t="s">
        <v>331</v>
      </c>
      <c r="N54" s="7" t="s">
        <v>1067</v>
      </c>
      <c r="O54" s="8" t="s">
        <v>333</v>
      </c>
      <c r="P54" s="10">
        <v>45873</v>
      </c>
    </row>
    <row r="55" spans="1:16" ht="240" x14ac:dyDescent="0.2">
      <c r="A55" s="3" t="s">
        <v>16</v>
      </c>
      <c r="B55" s="4" t="s">
        <v>17</v>
      </c>
      <c r="C55" s="4" t="s">
        <v>666</v>
      </c>
      <c r="D55" s="4" t="s">
        <v>115</v>
      </c>
      <c r="E55" s="4" t="s">
        <v>218</v>
      </c>
      <c r="F55" s="5">
        <v>10</v>
      </c>
      <c r="G55" s="6">
        <v>45.58</v>
      </c>
      <c r="H55" s="14">
        <f>G55*0.17</f>
        <v>7.7486000000000006</v>
      </c>
      <c r="I55" s="15">
        <f>G55*0.3</f>
        <v>13.673999999999999</v>
      </c>
      <c r="J55" s="15">
        <f>G55+H55+I55</f>
        <v>67.002600000000001</v>
      </c>
      <c r="K55" s="15">
        <f>J55*1.1</f>
        <v>73.702860000000001</v>
      </c>
      <c r="L55" s="7"/>
      <c r="M55" s="4" t="s">
        <v>18</v>
      </c>
      <c r="N55" s="7" t="s">
        <v>1066</v>
      </c>
      <c r="O55" s="8" t="s">
        <v>19</v>
      </c>
      <c r="P55" s="10">
        <v>45873</v>
      </c>
    </row>
    <row r="56" spans="1:16" ht="240" x14ac:dyDescent="0.2">
      <c r="A56" s="3" t="s">
        <v>16</v>
      </c>
      <c r="B56" s="4" t="s">
        <v>17</v>
      </c>
      <c r="C56" s="4" t="s">
        <v>666</v>
      </c>
      <c r="D56" s="4" t="s">
        <v>115</v>
      </c>
      <c r="E56" s="4" t="s">
        <v>218</v>
      </c>
      <c r="F56" s="5">
        <v>10</v>
      </c>
      <c r="G56" s="6">
        <v>45.58</v>
      </c>
      <c r="H56" s="14">
        <f>G56*0.17</f>
        <v>7.7486000000000006</v>
      </c>
      <c r="I56" s="15">
        <f>G56*0.3</f>
        <v>13.673999999999999</v>
      </c>
      <c r="J56" s="15">
        <f>G56+H56+I56</f>
        <v>67.002600000000001</v>
      </c>
      <c r="K56" s="15">
        <f>J56*1.1</f>
        <v>73.702860000000001</v>
      </c>
      <c r="L56" s="7"/>
      <c r="M56" s="4" t="s">
        <v>910</v>
      </c>
      <c r="N56" s="7" t="s">
        <v>1066</v>
      </c>
      <c r="O56" s="8" t="s">
        <v>19</v>
      </c>
      <c r="P56" s="10">
        <v>45873</v>
      </c>
    </row>
    <row r="57" spans="1:16" ht="240" x14ac:dyDescent="0.2">
      <c r="A57" s="3" t="s">
        <v>16</v>
      </c>
      <c r="B57" s="4" t="s">
        <v>17</v>
      </c>
      <c r="C57" s="4" t="s">
        <v>401</v>
      </c>
      <c r="D57" s="4" t="s">
        <v>115</v>
      </c>
      <c r="E57" s="4" t="s">
        <v>218</v>
      </c>
      <c r="F57" s="5">
        <v>10</v>
      </c>
      <c r="G57" s="6">
        <v>45.58</v>
      </c>
      <c r="H57" s="14">
        <f>G57*0.17</f>
        <v>7.7486000000000006</v>
      </c>
      <c r="I57" s="15">
        <f>G57*0.3</f>
        <v>13.673999999999999</v>
      </c>
      <c r="J57" s="15">
        <f>G57+H57+I57</f>
        <v>67.002600000000001</v>
      </c>
      <c r="K57" s="15">
        <f>J57*1.1</f>
        <v>73.702860000000001</v>
      </c>
      <c r="L57" s="7"/>
      <c r="M57" s="4" t="s">
        <v>18</v>
      </c>
      <c r="N57" s="7" t="s">
        <v>1066</v>
      </c>
      <c r="O57" s="8" t="s">
        <v>490</v>
      </c>
      <c r="P57" s="10">
        <v>45873</v>
      </c>
    </row>
    <row r="58" spans="1:16" ht="240" x14ac:dyDescent="0.2">
      <c r="A58" s="3" t="s">
        <v>16</v>
      </c>
      <c r="B58" s="4" t="s">
        <v>17</v>
      </c>
      <c r="C58" s="4" t="s">
        <v>401</v>
      </c>
      <c r="D58" s="4" t="s">
        <v>115</v>
      </c>
      <c r="E58" s="4" t="s">
        <v>218</v>
      </c>
      <c r="F58" s="5">
        <v>10</v>
      </c>
      <c r="G58" s="6">
        <v>45.58</v>
      </c>
      <c r="H58" s="14">
        <f>G58*0.17</f>
        <v>7.7486000000000006</v>
      </c>
      <c r="I58" s="15">
        <f>G58*0.3</f>
        <v>13.673999999999999</v>
      </c>
      <c r="J58" s="15">
        <f>G58+H58+I58</f>
        <v>67.002600000000001</v>
      </c>
      <c r="K58" s="15">
        <f>J58*1.1</f>
        <v>73.702860000000001</v>
      </c>
      <c r="L58" s="7"/>
      <c r="M58" s="4" t="s">
        <v>910</v>
      </c>
      <c r="N58" s="7" t="s">
        <v>1066</v>
      </c>
      <c r="O58" s="8" t="s">
        <v>490</v>
      </c>
      <c r="P58" s="10">
        <v>45873</v>
      </c>
    </row>
    <row r="59" spans="1:16" ht="300" x14ac:dyDescent="0.2">
      <c r="A59" s="3" t="s">
        <v>77</v>
      </c>
      <c r="B59" s="4" t="s">
        <v>364</v>
      </c>
      <c r="C59" s="4" t="s">
        <v>669</v>
      </c>
      <c r="D59" s="4" t="s">
        <v>243</v>
      </c>
      <c r="E59" s="4" t="s">
        <v>130</v>
      </c>
      <c r="F59" s="5">
        <v>60</v>
      </c>
      <c r="G59" s="6">
        <v>192.39</v>
      </c>
      <c r="H59" s="14">
        <f>G59*0.14</f>
        <v>26.9346</v>
      </c>
      <c r="I59" s="15">
        <f>G59*0.22</f>
        <v>42.325799999999994</v>
      </c>
      <c r="J59" s="15">
        <f>G59+H59+I59</f>
        <v>261.65039999999999</v>
      </c>
      <c r="K59" s="15">
        <f>J59*1.1</f>
        <v>287.81544000000002</v>
      </c>
      <c r="L59" s="7"/>
      <c r="M59" s="4" t="s">
        <v>670</v>
      </c>
      <c r="N59" s="7" t="s">
        <v>967</v>
      </c>
      <c r="O59" s="8" t="s">
        <v>671</v>
      </c>
      <c r="P59" s="10">
        <v>45893</v>
      </c>
    </row>
    <row r="60" spans="1:16" ht="300" x14ac:dyDescent="0.2">
      <c r="A60" s="3" t="s">
        <v>77</v>
      </c>
      <c r="B60" s="4" t="s">
        <v>364</v>
      </c>
      <c r="C60" s="4" t="s">
        <v>788</v>
      </c>
      <c r="D60" s="4" t="s">
        <v>243</v>
      </c>
      <c r="E60" s="4" t="s">
        <v>130</v>
      </c>
      <c r="F60" s="5">
        <v>60</v>
      </c>
      <c r="G60" s="6">
        <v>192.39</v>
      </c>
      <c r="H60" s="14">
        <f>G60*0.14</f>
        <v>26.9346</v>
      </c>
      <c r="I60" s="15">
        <f>G60*0.22</f>
        <v>42.325799999999994</v>
      </c>
      <c r="J60" s="15">
        <f>G60+H60+I60</f>
        <v>261.65039999999999</v>
      </c>
      <c r="K60" s="15">
        <f>J60*1.1</f>
        <v>287.81544000000002</v>
      </c>
      <c r="L60" s="7"/>
      <c r="M60" s="4" t="s">
        <v>670</v>
      </c>
      <c r="N60" s="7" t="s">
        <v>967</v>
      </c>
      <c r="O60" s="8" t="s">
        <v>789</v>
      </c>
      <c r="P60" s="10">
        <v>45893</v>
      </c>
    </row>
    <row r="61" spans="1:16" ht="315" x14ac:dyDescent="0.2">
      <c r="A61" s="3" t="s">
        <v>77</v>
      </c>
      <c r="B61" s="4" t="s">
        <v>378</v>
      </c>
      <c r="C61" s="4" t="s">
        <v>380</v>
      </c>
      <c r="D61" s="4" t="s">
        <v>255</v>
      </c>
      <c r="E61" s="4" t="s">
        <v>130</v>
      </c>
      <c r="F61" s="5">
        <v>30</v>
      </c>
      <c r="G61" s="6">
        <v>96.2</v>
      </c>
      <c r="H61" s="14">
        <f>G61*0.17</f>
        <v>16.354000000000003</v>
      </c>
      <c r="I61" s="15">
        <f>G61*0.3</f>
        <v>28.86</v>
      </c>
      <c r="J61" s="15">
        <f>G61+H61+I61</f>
        <v>141.41399999999999</v>
      </c>
      <c r="K61" s="15">
        <f>J61*1.1</f>
        <v>155.55539999999999</v>
      </c>
      <c r="L61" s="7"/>
      <c r="M61" s="4" t="s">
        <v>379</v>
      </c>
      <c r="N61" s="7" t="s">
        <v>967</v>
      </c>
      <c r="O61" s="8" t="s">
        <v>381</v>
      </c>
      <c r="P61" s="10">
        <v>45893</v>
      </c>
    </row>
    <row r="62" spans="1:16" ht="315" x14ac:dyDescent="0.2">
      <c r="A62" s="3" t="s">
        <v>77</v>
      </c>
      <c r="B62" s="4" t="s">
        <v>378</v>
      </c>
      <c r="C62" s="4" t="s">
        <v>380</v>
      </c>
      <c r="D62" s="4" t="s">
        <v>255</v>
      </c>
      <c r="E62" s="4" t="s">
        <v>130</v>
      </c>
      <c r="F62" s="5">
        <v>30</v>
      </c>
      <c r="G62" s="6">
        <v>96.2</v>
      </c>
      <c r="H62" s="14">
        <f>G62*0.17</f>
        <v>16.354000000000003</v>
      </c>
      <c r="I62" s="15">
        <f>G62*0.3</f>
        <v>28.86</v>
      </c>
      <c r="J62" s="15">
        <f>G62+H62+I62</f>
        <v>141.41399999999999</v>
      </c>
      <c r="K62" s="15">
        <f>J62*1.1</f>
        <v>155.55539999999999</v>
      </c>
      <c r="L62" s="7"/>
      <c r="M62" s="4" t="s">
        <v>758</v>
      </c>
      <c r="N62" s="7" t="s">
        <v>967</v>
      </c>
      <c r="O62" s="8" t="s">
        <v>381</v>
      </c>
      <c r="P62" s="10">
        <v>45893</v>
      </c>
    </row>
    <row r="63" spans="1:16" ht="315" x14ac:dyDescent="0.2">
      <c r="A63" s="3" t="s">
        <v>77</v>
      </c>
      <c r="B63" s="4" t="s">
        <v>378</v>
      </c>
      <c r="C63" s="4" t="s">
        <v>382</v>
      </c>
      <c r="D63" s="4" t="s">
        <v>255</v>
      </c>
      <c r="E63" s="4" t="s">
        <v>130</v>
      </c>
      <c r="F63" s="5">
        <v>30</v>
      </c>
      <c r="G63" s="6">
        <v>96.2</v>
      </c>
      <c r="H63" s="14">
        <f>G63*0.17</f>
        <v>16.354000000000003</v>
      </c>
      <c r="I63" s="15">
        <f>G63*0.3</f>
        <v>28.86</v>
      </c>
      <c r="J63" s="15">
        <f>G63+H63+I63</f>
        <v>141.41399999999999</v>
      </c>
      <c r="K63" s="15">
        <f>J63*1.1</f>
        <v>155.55539999999999</v>
      </c>
      <c r="L63" s="7"/>
      <c r="M63" s="4" t="s">
        <v>379</v>
      </c>
      <c r="N63" s="7" t="s">
        <v>967</v>
      </c>
      <c r="O63" s="8" t="s">
        <v>383</v>
      </c>
      <c r="P63" s="10">
        <v>45893</v>
      </c>
    </row>
    <row r="64" spans="1:16" ht="315" x14ac:dyDescent="0.2">
      <c r="A64" s="3" t="s">
        <v>77</v>
      </c>
      <c r="B64" s="4" t="s">
        <v>378</v>
      </c>
      <c r="C64" s="4" t="s">
        <v>382</v>
      </c>
      <c r="D64" s="4" t="s">
        <v>255</v>
      </c>
      <c r="E64" s="4" t="s">
        <v>130</v>
      </c>
      <c r="F64" s="5">
        <v>30</v>
      </c>
      <c r="G64" s="6">
        <v>96.2</v>
      </c>
      <c r="H64" s="14">
        <f>G64*0.17</f>
        <v>16.354000000000003</v>
      </c>
      <c r="I64" s="15">
        <f>G64*0.3</f>
        <v>28.86</v>
      </c>
      <c r="J64" s="15">
        <f>G64+H64+I64</f>
        <v>141.41399999999999</v>
      </c>
      <c r="K64" s="15">
        <f>J64*1.1</f>
        <v>155.55539999999999</v>
      </c>
      <c r="L64" s="7"/>
      <c r="M64" s="4" t="s">
        <v>758</v>
      </c>
      <c r="N64" s="7" t="s">
        <v>967</v>
      </c>
      <c r="O64" s="8" t="s">
        <v>383</v>
      </c>
      <c r="P64" s="10">
        <v>45893</v>
      </c>
    </row>
    <row r="65" spans="1:16" ht="300" x14ac:dyDescent="0.2">
      <c r="A65" s="3" t="s">
        <v>77</v>
      </c>
      <c r="B65" s="4" t="s">
        <v>785</v>
      </c>
      <c r="C65" s="4" t="s">
        <v>786</v>
      </c>
      <c r="D65" s="4" t="s">
        <v>254</v>
      </c>
      <c r="E65" s="4" t="s">
        <v>130</v>
      </c>
      <c r="F65" s="5">
        <v>30</v>
      </c>
      <c r="G65" s="6">
        <v>192.39</v>
      </c>
      <c r="H65" s="14">
        <f>G65*0.14</f>
        <v>26.9346</v>
      </c>
      <c r="I65" s="15">
        <f>G65*0.22</f>
        <v>42.325799999999994</v>
      </c>
      <c r="J65" s="15">
        <f>G65+H65+I65</f>
        <v>261.65039999999999</v>
      </c>
      <c r="K65" s="15">
        <f>J65*1.1</f>
        <v>287.81544000000002</v>
      </c>
      <c r="L65" s="7"/>
      <c r="M65" s="4" t="s">
        <v>592</v>
      </c>
      <c r="N65" s="7" t="s">
        <v>967</v>
      </c>
      <c r="O65" s="8" t="s">
        <v>738</v>
      </c>
      <c r="P65" s="10">
        <v>45893</v>
      </c>
    </row>
    <row r="66" spans="1:16" ht="345" x14ac:dyDescent="0.2">
      <c r="A66" s="3" t="s">
        <v>72</v>
      </c>
      <c r="B66" s="4" t="s">
        <v>631</v>
      </c>
      <c r="C66" s="4" t="s">
        <v>411</v>
      </c>
      <c r="D66" s="4" t="s">
        <v>287</v>
      </c>
      <c r="E66" s="4" t="s">
        <v>169</v>
      </c>
      <c r="F66" s="5">
        <v>56</v>
      </c>
      <c r="G66" s="6">
        <v>85.02</v>
      </c>
      <c r="H66" s="14">
        <f>G66*0.17</f>
        <v>14.4534</v>
      </c>
      <c r="I66" s="15">
        <f>G66*0.3</f>
        <v>25.505999999999997</v>
      </c>
      <c r="J66" s="15">
        <f>G66+H66+I66</f>
        <v>124.9794</v>
      </c>
      <c r="K66" s="15">
        <f>J66*1.1</f>
        <v>137.47734</v>
      </c>
      <c r="L66" s="7"/>
      <c r="M66" s="4" t="s">
        <v>719</v>
      </c>
      <c r="N66" s="7" t="s">
        <v>1168</v>
      </c>
      <c r="O66" s="8" t="s">
        <v>720</v>
      </c>
      <c r="P66" s="10">
        <v>45883</v>
      </c>
    </row>
    <row r="67" spans="1:16" ht="405" x14ac:dyDescent="0.2">
      <c r="A67" s="3" t="s">
        <v>520</v>
      </c>
      <c r="B67" s="4" t="s">
        <v>763</v>
      </c>
      <c r="C67" s="4" t="s">
        <v>764</v>
      </c>
      <c r="D67" s="4" t="s">
        <v>425</v>
      </c>
      <c r="E67" s="4" t="s">
        <v>521</v>
      </c>
      <c r="F67" s="5">
        <v>6</v>
      </c>
      <c r="G67" s="6">
        <v>44054.03</v>
      </c>
      <c r="H67" s="14">
        <f>G67*0.1</f>
        <v>4405.4030000000002</v>
      </c>
      <c r="I67" s="15">
        <f>G67*0.15</f>
        <v>6608.1044999999995</v>
      </c>
      <c r="J67" s="15">
        <f>G67+H67+I67</f>
        <v>55067.537499999999</v>
      </c>
      <c r="K67" s="15">
        <f>J67*1.1</f>
        <v>60574.291250000002</v>
      </c>
      <c r="L67" s="7"/>
      <c r="M67" s="4" t="s">
        <v>765</v>
      </c>
      <c r="N67" s="7" t="s">
        <v>961</v>
      </c>
      <c r="O67" s="8" t="s">
        <v>766</v>
      </c>
      <c r="P67" s="10">
        <v>45871</v>
      </c>
    </row>
    <row r="68" spans="1:16" ht="405" x14ac:dyDescent="0.2">
      <c r="A68" s="3" t="s">
        <v>520</v>
      </c>
      <c r="B68" s="4" t="s">
        <v>803</v>
      </c>
      <c r="C68" s="4" t="s">
        <v>764</v>
      </c>
      <c r="D68" s="4" t="s">
        <v>425</v>
      </c>
      <c r="E68" s="4" t="s">
        <v>521</v>
      </c>
      <c r="F68" s="5">
        <v>6</v>
      </c>
      <c r="G68" s="6">
        <v>44054.03</v>
      </c>
      <c r="H68" s="14">
        <f>G68*0.1</f>
        <v>4405.4030000000002</v>
      </c>
      <c r="I68" s="15">
        <f>G68*0.15</f>
        <v>6608.1044999999995</v>
      </c>
      <c r="J68" s="15">
        <f>G68+H68+I68</f>
        <v>55067.537499999999</v>
      </c>
      <c r="K68" s="15">
        <f>J68*1.1</f>
        <v>60574.291250000002</v>
      </c>
      <c r="L68" s="7"/>
      <c r="M68" s="4" t="s">
        <v>804</v>
      </c>
      <c r="N68" s="7" t="s">
        <v>961</v>
      </c>
      <c r="O68" s="8" t="s">
        <v>805</v>
      </c>
      <c r="P68" s="10">
        <v>45871</v>
      </c>
    </row>
    <row r="69" spans="1:16" ht="375" x14ac:dyDescent="0.2">
      <c r="A69" s="3" t="s">
        <v>20</v>
      </c>
      <c r="B69" s="4" t="s">
        <v>532</v>
      </c>
      <c r="C69" s="4" t="s">
        <v>651</v>
      </c>
      <c r="D69" s="4" t="s">
        <v>287</v>
      </c>
      <c r="E69" s="4" t="s">
        <v>158</v>
      </c>
      <c r="F69" s="5">
        <v>30</v>
      </c>
      <c r="G69" s="6">
        <v>126.37</v>
      </c>
      <c r="H69" s="14">
        <f>G69*0.14</f>
        <v>17.691800000000001</v>
      </c>
      <c r="I69" s="15">
        <f>G69*0.22</f>
        <v>27.801400000000001</v>
      </c>
      <c r="J69" s="15">
        <f>G69+H69+I69</f>
        <v>171.86320000000001</v>
      </c>
      <c r="K69" s="15">
        <f>J69*1.1</f>
        <v>189.04952000000003</v>
      </c>
      <c r="L69" s="7"/>
      <c r="M69" s="4" t="s">
        <v>676</v>
      </c>
      <c r="N69" s="7" t="s">
        <v>1160</v>
      </c>
      <c r="O69" s="8" t="s">
        <v>679</v>
      </c>
      <c r="P69" s="10">
        <v>45880</v>
      </c>
    </row>
    <row r="70" spans="1:16" ht="375" x14ac:dyDescent="0.2">
      <c r="A70" s="3" t="s">
        <v>20</v>
      </c>
      <c r="B70" s="4" t="s">
        <v>532</v>
      </c>
      <c r="C70" s="4" t="s">
        <v>649</v>
      </c>
      <c r="D70" s="4" t="s">
        <v>287</v>
      </c>
      <c r="E70" s="4" t="s">
        <v>158</v>
      </c>
      <c r="F70" s="5">
        <v>40</v>
      </c>
      <c r="G70" s="6">
        <v>159.88</v>
      </c>
      <c r="H70" s="14">
        <f>G70*0.14</f>
        <v>22.383200000000002</v>
      </c>
      <c r="I70" s="15">
        <f>G70*0.22</f>
        <v>35.1736</v>
      </c>
      <c r="J70" s="15">
        <f>G70+H70+I70</f>
        <v>217.43679999999998</v>
      </c>
      <c r="K70" s="15">
        <f>J70*1.1</f>
        <v>239.18047999999999</v>
      </c>
      <c r="L70" s="7"/>
      <c r="M70" s="4" t="s">
        <v>676</v>
      </c>
      <c r="N70" s="7" t="s">
        <v>1160</v>
      </c>
      <c r="O70" s="8" t="s">
        <v>678</v>
      </c>
      <c r="P70" s="10">
        <v>45880</v>
      </c>
    </row>
    <row r="71" spans="1:16" ht="375" x14ac:dyDescent="0.2">
      <c r="A71" s="3" t="s">
        <v>20</v>
      </c>
      <c r="B71" s="4" t="s">
        <v>532</v>
      </c>
      <c r="C71" s="4" t="s">
        <v>650</v>
      </c>
      <c r="D71" s="4" t="s">
        <v>287</v>
      </c>
      <c r="E71" s="4" t="s">
        <v>158</v>
      </c>
      <c r="F71" s="5">
        <v>50</v>
      </c>
      <c r="G71" s="6">
        <v>199.35</v>
      </c>
      <c r="H71" s="14">
        <f>G71*0.14</f>
        <v>27.909000000000002</v>
      </c>
      <c r="I71" s="15">
        <f>G71*0.22</f>
        <v>43.856999999999999</v>
      </c>
      <c r="J71" s="15">
        <f>G71+H71+I71</f>
        <v>271.11599999999999</v>
      </c>
      <c r="K71" s="15">
        <f>J71*1.1</f>
        <v>298.2276</v>
      </c>
      <c r="L71" s="7"/>
      <c r="M71" s="4" t="s">
        <v>676</v>
      </c>
      <c r="N71" s="7" t="s">
        <v>1160</v>
      </c>
      <c r="O71" s="8" t="s">
        <v>677</v>
      </c>
      <c r="P71" s="10">
        <v>45880</v>
      </c>
    </row>
    <row r="72" spans="1:16" ht="409.5" x14ac:dyDescent="0.2">
      <c r="A72" s="3" t="s">
        <v>20</v>
      </c>
      <c r="B72" s="4" t="s">
        <v>340</v>
      </c>
      <c r="C72" s="4" t="s">
        <v>594</v>
      </c>
      <c r="D72" s="4" t="s">
        <v>259</v>
      </c>
      <c r="E72" s="4" t="s">
        <v>158</v>
      </c>
      <c r="F72" s="5">
        <v>20</v>
      </c>
      <c r="G72" s="6">
        <v>42.36</v>
      </c>
      <c r="H72" s="14">
        <f>G72*0.17</f>
        <v>7.2012</v>
      </c>
      <c r="I72" s="15">
        <f>G72*0.3</f>
        <v>12.708</v>
      </c>
      <c r="J72" s="15">
        <f>G72+H72+I72</f>
        <v>62.269199999999998</v>
      </c>
      <c r="K72" s="15">
        <f>J72*1.1</f>
        <v>68.496120000000005</v>
      </c>
      <c r="L72" s="7"/>
      <c r="M72" s="4" t="s">
        <v>341</v>
      </c>
      <c r="N72" s="7" t="s">
        <v>1160</v>
      </c>
      <c r="O72" s="8" t="s">
        <v>595</v>
      </c>
      <c r="P72" s="10">
        <v>45880</v>
      </c>
    </row>
    <row r="73" spans="1:16" ht="409.5" x14ac:dyDescent="0.2">
      <c r="A73" s="3" t="s">
        <v>20</v>
      </c>
      <c r="B73" s="4" t="s">
        <v>340</v>
      </c>
      <c r="C73" s="4" t="s">
        <v>594</v>
      </c>
      <c r="D73" s="4" t="s">
        <v>259</v>
      </c>
      <c r="E73" s="4" t="s">
        <v>158</v>
      </c>
      <c r="F73" s="5">
        <v>20</v>
      </c>
      <c r="G73" s="6">
        <v>42.36</v>
      </c>
      <c r="H73" s="14">
        <f>G73*0.17</f>
        <v>7.2012</v>
      </c>
      <c r="I73" s="15">
        <f>G73*0.3</f>
        <v>12.708</v>
      </c>
      <c r="J73" s="15">
        <f>G73+H73+I73</f>
        <v>62.269199999999998</v>
      </c>
      <c r="K73" s="15">
        <f>J73*1.1</f>
        <v>68.496120000000005</v>
      </c>
      <c r="L73" s="7"/>
      <c r="M73" s="4" t="s">
        <v>680</v>
      </c>
      <c r="N73" s="7" t="s">
        <v>1160</v>
      </c>
      <c r="O73" s="8" t="s">
        <v>681</v>
      </c>
      <c r="P73" s="10">
        <v>45880</v>
      </c>
    </row>
    <row r="74" spans="1:16" ht="375" x14ac:dyDescent="0.2">
      <c r="A74" s="3" t="s">
        <v>20</v>
      </c>
      <c r="B74" s="4" t="s">
        <v>355</v>
      </c>
      <c r="C74" s="4" t="s">
        <v>1161</v>
      </c>
      <c r="D74" s="4" t="s">
        <v>243</v>
      </c>
      <c r="E74" s="4" t="s">
        <v>158</v>
      </c>
      <c r="F74" s="5">
        <v>20</v>
      </c>
      <c r="G74" s="6">
        <v>56.68</v>
      </c>
      <c r="H74" s="14">
        <f>G74*0.17</f>
        <v>9.6356000000000002</v>
      </c>
      <c r="I74" s="15">
        <f>G74*0.3</f>
        <v>17.003999999999998</v>
      </c>
      <c r="J74" s="15">
        <f>G74+H74+I74</f>
        <v>83.319600000000008</v>
      </c>
      <c r="K74" s="15">
        <f>J74*1.1</f>
        <v>91.651560000000018</v>
      </c>
      <c r="L74" s="7"/>
      <c r="M74" s="4" t="s">
        <v>628</v>
      </c>
      <c r="N74" s="7" t="s">
        <v>1160</v>
      </c>
      <c r="O74" s="8" t="s">
        <v>629</v>
      </c>
      <c r="P74" s="10">
        <v>45880</v>
      </c>
    </row>
    <row r="75" spans="1:16" ht="375" x14ac:dyDescent="0.2">
      <c r="A75" s="3" t="s">
        <v>20</v>
      </c>
      <c r="B75" s="4" t="s">
        <v>526</v>
      </c>
      <c r="C75" s="4" t="s">
        <v>689</v>
      </c>
      <c r="D75" s="4" t="s">
        <v>291</v>
      </c>
      <c r="E75" s="4" t="s">
        <v>158</v>
      </c>
      <c r="F75" s="5">
        <v>20</v>
      </c>
      <c r="G75" s="6">
        <v>90</v>
      </c>
      <c r="H75" s="14">
        <f>G75*0.17</f>
        <v>15.3</v>
      </c>
      <c r="I75" s="15">
        <f>G75*0.3</f>
        <v>27</v>
      </c>
      <c r="J75" s="15">
        <f>G75+H75+I75</f>
        <v>132.30000000000001</v>
      </c>
      <c r="K75" s="15">
        <f>J75*1.1</f>
        <v>145.53000000000003</v>
      </c>
      <c r="L75" s="7"/>
      <c r="M75" s="4" t="s">
        <v>741</v>
      </c>
      <c r="N75" s="7" t="s">
        <v>1160</v>
      </c>
      <c r="O75" s="8" t="s">
        <v>690</v>
      </c>
      <c r="P75" s="10">
        <v>45880</v>
      </c>
    </row>
    <row r="76" spans="1:16" ht="375" x14ac:dyDescent="0.2">
      <c r="A76" s="3" t="s">
        <v>20</v>
      </c>
      <c r="B76" s="4" t="s">
        <v>526</v>
      </c>
      <c r="C76" s="4" t="s">
        <v>527</v>
      </c>
      <c r="D76" s="4" t="s">
        <v>291</v>
      </c>
      <c r="E76" s="4" t="s">
        <v>158</v>
      </c>
      <c r="F76" s="5">
        <v>40</v>
      </c>
      <c r="G76" s="6">
        <v>140</v>
      </c>
      <c r="H76" s="14">
        <f>G76*0.14</f>
        <v>19.600000000000001</v>
      </c>
      <c r="I76" s="15">
        <f>G76*0.22</f>
        <v>30.8</v>
      </c>
      <c r="J76" s="15">
        <f>G76+H76+I76</f>
        <v>190.4</v>
      </c>
      <c r="K76" s="15">
        <f>J76*1.1</f>
        <v>209.44000000000003</v>
      </c>
      <c r="L76" s="7"/>
      <c r="M76" s="4" t="s">
        <v>741</v>
      </c>
      <c r="N76" s="7" t="s">
        <v>1160</v>
      </c>
      <c r="O76" s="8" t="s">
        <v>528</v>
      </c>
      <c r="P76" s="10">
        <v>45880</v>
      </c>
    </row>
    <row r="77" spans="1:16" ht="255" x14ac:dyDescent="0.2">
      <c r="A77" s="3" t="s">
        <v>203</v>
      </c>
      <c r="B77" s="4" t="s">
        <v>606</v>
      </c>
      <c r="C77" s="4" t="s">
        <v>1004</v>
      </c>
      <c r="D77" s="4" t="s">
        <v>552</v>
      </c>
      <c r="E77" s="4" t="s">
        <v>226</v>
      </c>
      <c r="F77" s="5">
        <v>1</v>
      </c>
      <c r="G77" s="6">
        <v>4139.2</v>
      </c>
      <c r="H77" s="14">
        <f>G77*0.1</f>
        <v>413.92</v>
      </c>
      <c r="I77" s="15">
        <f>G77*0.15</f>
        <v>620.88</v>
      </c>
      <c r="J77" s="15">
        <f>G77+H77+I77</f>
        <v>5174</v>
      </c>
      <c r="K77" s="15">
        <f>J77*1.1</f>
        <v>5691.4000000000005</v>
      </c>
      <c r="L77" s="7"/>
      <c r="M77" s="4" t="s">
        <v>1002</v>
      </c>
      <c r="N77" s="7" t="s">
        <v>1003</v>
      </c>
      <c r="O77" s="8" t="s">
        <v>612</v>
      </c>
      <c r="P77" s="10">
        <v>45870</v>
      </c>
    </row>
    <row r="78" spans="1:16" ht="255" x14ac:dyDescent="0.2">
      <c r="A78" s="3" t="s">
        <v>203</v>
      </c>
      <c r="B78" s="4" t="s">
        <v>606</v>
      </c>
      <c r="C78" s="4" t="s">
        <v>231</v>
      </c>
      <c r="D78" s="4" t="s">
        <v>552</v>
      </c>
      <c r="E78" s="4" t="s">
        <v>226</v>
      </c>
      <c r="F78" s="5">
        <v>1</v>
      </c>
      <c r="G78" s="6">
        <v>2069.6</v>
      </c>
      <c r="H78" s="14">
        <f>G78*0.1</f>
        <v>206.96</v>
      </c>
      <c r="I78" s="15">
        <f>G78*0.15</f>
        <v>310.44</v>
      </c>
      <c r="J78" s="15">
        <f>G78+H78+I78</f>
        <v>2587</v>
      </c>
      <c r="K78" s="15">
        <f>J78*1.1</f>
        <v>2845.7000000000003</v>
      </c>
      <c r="L78" s="7"/>
      <c r="M78" s="4" t="s">
        <v>1002</v>
      </c>
      <c r="N78" s="7" t="s">
        <v>1003</v>
      </c>
      <c r="O78" s="8" t="s">
        <v>613</v>
      </c>
      <c r="P78" s="10">
        <v>45870</v>
      </c>
    </row>
    <row r="79" spans="1:16" ht="255" x14ac:dyDescent="0.2">
      <c r="A79" s="3" t="s">
        <v>203</v>
      </c>
      <c r="B79" s="4" t="s">
        <v>606</v>
      </c>
      <c r="C79" s="4" t="s">
        <v>228</v>
      </c>
      <c r="D79" s="4" t="s">
        <v>552</v>
      </c>
      <c r="E79" s="4" t="s">
        <v>226</v>
      </c>
      <c r="F79" s="5">
        <v>1</v>
      </c>
      <c r="G79" s="6">
        <v>8278.4</v>
      </c>
      <c r="H79" s="14">
        <f>G79*0.1</f>
        <v>827.84</v>
      </c>
      <c r="I79" s="15">
        <f>G79*0.15</f>
        <v>1241.76</v>
      </c>
      <c r="J79" s="15">
        <f>G79+H79+I79</f>
        <v>10348</v>
      </c>
      <c r="K79" s="15">
        <f>J79*1.1</f>
        <v>11382.800000000001</v>
      </c>
      <c r="L79" s="7"/>
      <c r="M79" s="4" t="s">
        <v>1002</v>
      </c>
      <c r="N79" s="7" t="s">
        <v>1003</v>
      </c>
      <c r="O79" s="8" t="s">
        <v>611</v>
      </c>
      <c r="P79" s="10">
        <v>45870</v>
      </c>
    </row>
    <row r="80" spans="1:16" ht="255" x14ac:dyDescent="0.2">
      <c r="A80" s="3" t="s">
        <v>203</v>
      </c>
      <c r="B80" s="4" t="s">
        <v>606</v>
      </c>
      <c r="C80" s="4" t="s">
        <v>30</v>
      </c>
      <c r="D80" s="4" t="s">
        <v>552</v>
      </c>
      <c r="E80" s="4" t="s">
        <v>226</v>
      </c>
      <c r="F80" s="5">
        <v>1</v>
      </c>
      <c r="G80" s="6">
        <v>10348</v>
      </c>
      <c r="H80" s="14">
        <f>G80*0.1</f>
        <v>1034.8</v>
      </c>
      <c r="I80" s="15">
        <f>G80*0.15</f>
        <v>1552.2</v>
      </c>
      <c r="J80" s="15">
        <f>G80+H80+I80</f>
        <v>12935</v>
      </c>
      <c r="K80" s="15">
        <f>J80*1.1</f>
        <v>14228.500000000002</v>
      </c>
      <c r="L80" s="7"/>
      <c r="M80" s="4" t="s">
        <v>1002</v>
      </c>
      <c r="N80" s="7" t="s">
        <v>1003</v>
      </c>
      <c r="O80" s="8" t="s">
        <v>610</v>
      </c>
      <c r="P80" s="10">
        <v>45870</v>
      </c>
    </row>
    <row r="81" spans="1:16" ht="255" x14ac:dyDescent="0.2">
      <c r="A81" s="3" t="s">
        <v>203</v>
      </c>
      <c r="B81" s="4" t="s">
        <v>606</v>
      </c>
      <c r="C81" s="4" t="s">
        <v>229</v>
      </c>
      <c r="D81" s="4" t="s">
        <v>552</v>
      </c>
      <c r="E81" s="4" t="s">
        <v>226</v>
      </c>
      <c r="F81" s="5">
        <v>1</v>
      </c>
      <c r="G81" s="6">
        <v>11382.8</v>
      </c>
      <c r="H81" s="14">
        <f>G81*0.1</f>
        <v>1138.28</v>
      </c>
      <c r="I81" s="15">
        <f>G81*0.15</f>
        <v>1707.4199999999998</v>
      </c>
      <c r="J81" s="15">
        <f>G81+H81+I81</f>
        <v>14228.5</v>
      </c>
      <c r="K81" s="15">
        <f>J81*1.1</f>
        <v>15651.35</v>
      </c>
      <c r="L81" s="7"/>
      <c r="M81" s="4" t="s">
        <v>1002</v>
      </c>
      <c r="N81" s="7" t="s">
        <v>1003</v>
      </c>
      <c r="O81" s="8" t="s">
        <v>614</v>
      </c>
      <c r="P81" s="10">
        <v>45870</v>
      </c>
    </row>
    <row r="82" spans="1:16" ht="255" x14ac:dyDescent="0.2">
      <c r="A82" s="3" t="s">
        <v>203</v>
      </c>
      <c r="B82" s="4" t="s">
        <v>606</v>
      </c>
      <c r="C82" s="4" t="s">
        <v>230</v>
      </c>
      <c r="D82" s="4" t="s">
        <v>552</v>
      </c>
      <c r="E82" s="4" t="s">
        <v>226</v>
      </c>
      <c r="F82" s="5">
        <v>1</v>
      </c>
      <c r="G82" s="6">
        <v>12417.6</v>
      </c>
      <c r="H82" s="14">
        <f>G82*0.1</f>
        <v>1241.7600000000002</v>
      </c>
      <c r="I82" s="15">
        <f>G82*0.15</f>
        <v>1862.6399999999999</v>
      </c>
      <c r="J82" s="15">
        <f>G82+H82+I82</f>
        <v>15522</v>
      </c>
      <c r="K82" s="15">
        <f>J82*1.1</f>
        <v>17074.2</v>
      </c>
      <c r="L82" s="7"/>
      <c r="M82" s="4" t="s">
        <v>1002</v>
      </c>
      <c r="N82" s="7" t="s">
        <v>1003</v>
      </c>
      <c r="O82" s="8" t="s">
        <v>609</v>
      </c>
      <c r="P82" s="10">
        <v>45870</v>
      </c>
    </row>
    <row r="83" spans="1:16" ht="255" x14ac:dyDescent="0.2">
      <c r="A83" s="3" t="s">
        <v>203</v>
      </c>
      <c r="B83" s="4" t="s">
        <v>606</v>
      </c>
      <c r="C83" s="4" t="s">
        <v>232</v>
      </c>
      <c r="D83" s="4" t="s">
        <v>552</v>
      </c>
      <c r="E83" s="4" t="s">
        <v>226</v>
      </c>
      <c r="F83" s="5">
        <v>1</v>
      </c>
      <c r="G83" s="6">
        <v>12935</v>
      </c>
      <c r="H83" s="14">
        <f>G83*0.1</f>
        <v>1293.5</v>
      </c>
      <c r="I83" s="15">
        <f>G83*0.15</f>
        <v>1940.25</v>
      </c>
      <c r="J83" s="15">
        <f>G83+H83+I83</f>
        <v>16168.75</v>
      </c>
      <c r="K83" s="15">
        <f>J83*1.1</f>
        <v>17785.625</v>
      </c>
      <c r="L83" s="7"/>
      <c r="M83" s="4" t="s">
        <v>1002</v>
      </c>
      <c r="N83" s="7" t="s">
        <v>1003</v>
      </c>
      <c r="O83" s="8" t="s">
        <v>615</v>
      </c>
      <c r="P83" s="10">
        <v>45870</v>
      </c>
    </row>
    <row r="84" spans="1:16" ht="255" x14ac:dyDescent="0.2">
      <c r="A84" s="3" t="s">
        <v>203</v>
      </c>
      <c r="B84" s="4" t="s">
        <v>606</v>
      </c>
      <c r="C84" s="4" t="s">
        <v>361</v>
      </c>
      <c r="D84" s="4" t="s">
        <v>552</v>
      </c>
      <c r="E84" s="4" t="s">
        <v>226</v>
      </c>
      <c r="F84" s="5">
        <v>1</v>
      </c>
      <c r="G84" s="6">
        <v>14487.2</v>
      </c>
      <c r="H84" s="14">
        <f>G84*0.1</f>
        <v>1448.7200000000003</v>
      </c>
      <c r="I84" s="15">
        <f>G84*0.15</f>
        <v>2173.08</v>
      </c>
      <c r="J84" s="15">
        <f>G84+H84+I84</f>
        <v>18109</v>
      </c>
      <c r="K84" s="15">
        <f>J84*1.1</f>
        <v>19919.900000000001</v>
      </c>
      <c r="L84" s="7"/>
      <c r="M84" s="4" t="s">
        <v>1002</v>
      </c>
      <c r="N84" s="7" t="s">
        <v>1003</v>
      </c>
      <c r="O84" s="8" t="s">
        <v>608</v>
      </c>
      <c r="P84" s="10">
        <v>45870</v>
      </c>
    </row>
    <row r="85" spans="1:16" ht="255" x14ac:dyDescent="0.2">
      <c r="A85" s="3" t="s">
        <v>203</v>
      </c>
      <c r="B85" s="4" t="s">
        <v>606</v>
      </c>
      <c r="C85" s="4" t="s">
        <v>227</v>
      </c>
      <c r="D85" s="4" t="s">
        <v>552</v>
      </c>
      <c r="E85" s="4" t="s">
        <v>226</v>
      </c>
      <c r="F85" s="5">
        <v>1</v>
      </c>
      <c r="G85" s="6">
        <v>15522</v>
      </c>
      <c r="H85" s="14">
        <f>G85*0.1</f>
        <v>1552.2</v>
      </c>
      <c r="I85" s="15">
        <f>G85*0.15</f>
        <v>2328.2999999999997</v>
      </c>
      <c r="J85" s="15">
        <f>G85+H85+I85</f>
        <v>19402.5</v>
      </c>
      <c r="K85" s="15">
        <f>J85*1.1</f>
        <v>21342.75</v>
      </c>
      <c r="L85" s="7"/>
      <c r="M85" s="4" t="s">
        <v>1002</v>
      </c>
      <c r="N85" s="7" t="s">
        <v>1003</v>
      </c>
      <c r="O85" s="8" t="s">
        <v>616</v>
      </c>
      <c r="P85" s="10">
        <v>45870</v>
      </c>
    </row>
    <row r="86" spans="1:16" ht="255" x14ac:dyDescent="0.2">
      <c r="A86" s="3" t="s">
        <v>203</v>
      </c>
      <c r="B86" s="4" t="s">
        <v>606</v>
      </c>
      <c r="C86" s="4" t="s">
        <v>225</v>
      </c>
      <c r="D86" s="4" t="s">
        <v>552</v>
      </c>
      <c r="E86" s="4" t="s">
        <v>226</v>
      </c>
      <c r="F86" s="5">
        <v>1</v>
      </c>
      <c r="G86" s="6">
        <v>16556.8</v>
      </c>
      <c r="H86" s="14">
        <f>G86*0.1</f>
        <v>1655.68</v>
      </c>
      <c r="I86" s="15">
        <f>G86*0.15</f>
        <v>2483.52</v>
      </c>
      <c r="J86" s="15">
        <f>G86+H86+I86</f>
        <v>20696</v>
      </c>
      <c r="K86" s="15">
        <f>J86*1.1</f>
        <v>22765.600000000002</v>
      </c>
      <c r="L86" s="7"/>
      <c r="M86" s="4" t="s">
        <v>1002</v>
      </c>
      <c r="N86" s="7" t="s">
        <v>1003</v>
      </c>
      <c r="O86" s="8" t="s">
        <v>607</v>
      </c>
      <c r="P86" s="10">
        <v>45870</v>
      </c>
    </row>
    <row r="87" spans="1:16" ht="255" x14ac:dyDescent="0.2">
      <c r="A87" s="3" t="s">
        <v>279</v>
      </c>
      <c r="B87" s="4" t="s">
        <v>969</v>
      </c>
      <c r="C87" s="4" t="s">
        <v>972</v>
      </c>
      <c r="D87" s="4" t="s">
        <v>515</v>
      </c>
      <c r="E87" s="4" t="s">
        <v>280</v>
      </c>
      <c r="F87" s="5">
        <v>2</v>
      </c>
      <c r="G87" s="6">
        <v>70595.199999999997</v>
      </c>
      <c r="H87" s="14">
        <f>G87*0.1</f>
        <v>7059.52</v>
      </c>
      <c r="I87" s="15">
        <f>G87*0.15</f>
        <v>10589.279999999999</v>
      </c>
      <c r="J87" s="15">
        <f>G87+H87+I87</f>
        <v>88244</v>
      </c>
      <c r="K87" s="15">
        <f>J87*1.1</f>
        <v>97068.400000000009</v>
      </c>
      <c r="L87" s="7"/>
      <c r="M87" s="4" t="s">
        <v>281</v>
      </c>
      <c r="N87" s="7" t="s">
        <v>971</v>
      </c>
      <c r="O87" s="8" t="s">
        <v>282</v>
      </c>
      <c r="P87" s="10">
        <v>45870</v>
      </c>
    </row>
    <row r="88" spans="1:16" ht="255" x14ac:dyDescent="0.2">
      <c r="A88" s="3" t="s">
        <v>279</v>
      </c>
      <c r="B88" s="4" t="s">
        <v>969</v>
      </c>
      <c r="C88" s="4" t="s">
        <v>970</v>
      </c>
      <c r="D88" s="4" t="s">
        <v>515</v>
      </c>
      <c r="E88" s="4" t="s">
        <v>280</v>
      </c>
      <c r="F88" s="5">
        <v>2</v>
      </c>
      <c r="G88" s="6">
        <v>47063.5</v>
      </c>
      <c r="H88" s="14">
        <f>G88*0.1</f>
        <v>4706.3500000000004</v>
      </c>
      <c r="I88" s="15">
        <f>G88*0.15</f>
        <v>7059.5249999999996</v>
      </c>
      <c r="J88" s="15">
        <f>G88+H88+I88</f>
        <v>58829.375</v>
      </c>
      <c r="K88" s="15">
        <f>J88*1.1</f>
        <v>64712.312500000007</v>
      </c>
      <c r="L88" s="7"/>
      <c r="M88" s="4" t="s">
        <v>281</v>
      </c>
      <c r="N88" s="7" t="s">
        <v>971</v>
      </c>
      <c r="O88" s="8" t="s">
        <v>283</v>
      </c>
      <c r="P88" s="10">
        <v>45870</v>
      </c>
    </row>
    <row r="89" spans="1:16" ht="345" x14ac:dyDescent="0.2">
      <c r="A89" s="3" t="s">
        <v>21</v>
      </c>
      <c r="B89" s="4" t="s">
        <v>577</v>
      </c>
      <c r="C89" s="4" t="s">
        <v>902</v>
      </c>
      <c r="D89" s="4" t="s">
        <v>268</v>
      </c>
      <c r="E89" s="4" t="s">
        <v>124</v>
      </c>
      <c r="F89" s="5">
        <v>1</v>
      </c>
      <c r="G89" s="6">
        <v>125.08</v>
      </c>
      <c r="H89" s="14">
        <f>G89*0.14</f>
        <v>17.511200000000002</v>
      </c>
      <c r="I89" s="15">
        <f>G89*0.22</f>
        <v>27.517599999999998</v>
      </c>
      <c r="J89" s="15">
        <f>G89+H89+I89</f>
        <v>170.1088</v>
      </c>
      <c r="K89" s="15">
        <f>J89*1.1</f>
        <v>187.11968000000002</v>
      </c>
      <c r="L89" s="7"/>
      <c r="M89" s="4" t="s">
        <v>578</v>
      </c>
      <c r="N89" s="7" t="s">
        <v>1037</v>
      </c>
      <c r="O89" s="8" t="s">
        <v>903</v>
      </c>
      <c r="P89" s="10">
        <v>45870</v>
      </c>
    </row>
    <row r="90" spans="1:16" ht="345" x14ac:dyDescent="0.2">
      <c r="A90" s="3" t="s">
        <v>21</v>
      </c>
      <c r="B90" s="4" t="s">
        <v>577</v>
      </c>
      <c r="C90" s="4" t="s">
        <v>904</v>
      </c>
      <c r="D90" s="4" t="s">
        <v>268</v>
      </c>
      <c r="E90" s="4" t="s">
        <v>124</v>
      </c>
      <c r="F90" s="5">
        <v>1</v>
      </c>
      <c r="G90" s="6">
        <v>257.16000000000003</v>
      </c>
      <c r="H90" s="14">
        <f>G90*0.14</f>
        <v>36.002400000000009</v>
      </c>
      <c r="I90" s="15">
        <f>G90*0.22</f>
        <v>56.575200000000002</v>
      </c>
      <c r="J90" s="15">
        <f>G90+H90+I90</f>
        <v>349.73760000000004</v>
      </c>
      <c r="K90" s="15">
        <f>J90*1.1</f>
        <v>384.71136000000007</v>
      </c>
      <c r="L90" s="7"/>
      <c r="M90" s="4" t="s">
        <v>578</v>
      </c>
      <c r="N90" s="7" t="s">
        <v>1037</v>
      </c>
      <c r="O90" s="8" t="s">
        <v>905</v>
      </c>
      <c r="P90" s="10">
        <v>45870</v>
      </c>
    </row>
    <row r="91" spans="1:16" ht="360" x14ac:dyDescent="0.2">
      <c r="A91" s="3" t="s">
        <v>21</v>
      </c>
      <c r="B91" s="4" t="s">
        <v>577</v>
      </c>
      <c r="C91" s="4" t="s">
        <v>1038</v>
      </c>
      <c r="D91" s="4" t="s">
        <v>268</v>
      </c>
      <c r="E91" s="4" t="s">
        <v>124</v>
      </c>
      <c r="F91" s="5">
        <v>1</v>
      </c>
      <c r="G91" s="6">
        <v>257.16000000000003</v>
      </c>
      <c r="H91" s="14">
        <f>G91*0.14</f>
        <v>36.002400000000009</v>
      </c>
      <c r="I91" s="15">
        <f>G91*0.22</f>
        <v>56.575200000000002</v>
      </c>
      <c r="J91" s="15">
        <f>G91+H91+I91</f>
        <v>349.73760000000004</v>
      </c>
      <c r="K91" s="15">
        <f>J91*1.1</f>
        <v>384.71136000000007</v>
      </c>
      <c r="L91" s="7"/>
      <c r="M91" s="4" t="s">
        <v>578</v>
      </c>
      <c r="N91" s="7" t="s">
        <v>1037</v>
      </c>
      <c r="O91" s="8" t="s">
        <v>579</v>
      </c>
      <c r="P91" s="10">
        <v>45870</v>
      </c>
    </row>
    <row r="92" spans="1:16" ht="360" x14ac:dyDescent="0.2">
      <c r="A92" s="3" t="s">
        <v>21</v>
      </c>
      <c r="B92" s="4" t="s">
        <v>577</v>
      </c>
      <c r="C92" s="4" t="s">
        <v>1036</v>
      </c>
      <c r="D92" s="4" t="s">
        <v>268</v>
      </c>
      <c r="E92" s="4" t="s">
        <v>124</v>
      </c>
      <c r="F92" s="5">
        <v>1</v>
      </c>
      <c r="G92" s="6">
        <v>125.08</v>
      </c>
      <c r="H92" s="14">
        <f>G92*0.14</f>
        <v>17.511200000000002</v>
      </c>
      <c r="I92" s="15">
        <f>G92*0.22</f>
        <v>27.517599999999998</v>
      </c>
      <c r="J92" s="15">
        <f>G92+H92+I92</f>
        <v>170.1088</v>
      </c>
      <c r="K92" s="15">
        <f>J92*1.1</f>
        <v>187.11968000000002</v>
      </c>
      <c r="L92" s="7"/>
      <c r="M92" s="4" t="s">
        <v>578</v>
      </c>
      <c r="N92" s="7" t="s">
        <v>1037</v>
      </c>
      <c r="O92" s="8" t="s">
        <v>580</v>
      </c>
      <c r="P92" s="10">
        <v>45870</v>
      </c>
    </row>
    <row r="93" spans="1:16" ht="270" x14ac:dyDescent="0.2">
      <c r="A93" s="3" t="s">
        <v>22</v>
      </c>
      <c r="B93" s="4" t="s">
        <v>273</v>
      </c>
      <c r="C93" s="4" t="s">
        <v>271</v>
      </c>
      <c r="D93" s="4" t="s">
        <v>734</v>
      </c>
      <c r="E93" s="4" t="s">
        <v>144</v>
      </c>
      <c r="F93" s="5">
        <v>28</v>
      </c>
      <c r="G93" s="6">
        <v>420.43</v>
      </c>
      <c r="H93" s="14">
        <f>G93*0.14</f>
        <v>58.860200000000006</v>
      </c>
      <c r="I93" s="15">
        <f>G93*0.22</f>
        <v>92.494600000000005</v>
      </c>
      <c r="J93" s="15">
        <f>G93+H93+I93</f>
        <v>571.78480000000002</v>
      </c>
      <c r="K93" s="15">
        <f>J93*1.1</f>
        <v>628.96328000000005</v>
      </c>
      <c r="L93" s="7"/>
      <c r="M93" s="4" t="s">
        <v>891</v>
      </c>
      <c r="N93" s="7" t="s">
        <v>832</v>
      </c>
      <c r="O93" s="8" t="s">
        <v>892</v>
      </c>
      <c r="P93" s="10">
        <v>45873</v>
      </c>
    </row>
    <row r="94" spans="1:16" ht="409.5" x14ac:dyDescent="0.2">
      <c r="A94" s="3" t="s">
        <v>23</v>
      </c>
      <c r="B94" s="4" t="s">
        <v>24</v>
      </c>
      <c r="C94" s="4" t="s">
        <v>598</v>
      </c>
      <c r="D94" s="4" t="s">
        <v>265</v>
      </c>
      <c r="E94" s="4" t="s">
        <v>400</v>
      </c>
      <c r="F94" s="5">
        <v>10</v>
      </c>
      <c r="G94" s="6">
        <v>5353.62</v>
      </c>
      <c r="H94" s="14">
        <f>G94*0.1</f>
        <v>535.36199999999997</v>
      </c>
      <c r="I94" s="15">
        <f>G94*0.15</f>
        <v>803.04300000000001</v>
      </c>
      <c r="J94" s="15">
        <f>G94+H94+I94</f>
        <v>6692.0249999999996</v>
      </c>
      <c r="K94" s="15">
        <f>J94*1.1</f>
        <v>7361.2275</v>
      </c>
      <c r="L94" s="7"/>
      <c r="M94" s="4" t="s">
        <v>25</v>
      </c>
      <c r="N94" s="7" t="s">
        <v>1200</v>
      </c>
      <c r="O94" s="8" t="s">
        <v>107</v>
      </c>
      <c r="P94" s="10">
        <v>45882</v>
      </c>
    </row>
    <row r="95" spans="1:16" ht="409.5" x14ac:dyDescent="0.2">
      <c r="A95" s="3" t="s">
        <v>23</v>
      </c>
      <c r="B95" s="4" t="s">
        <v>24</v>
      </c>
      <c r="C95" s="4" t="s">
        <v>102</v>
      </c>
      <c r="D95" s="4" t="s">
        <v>265</v>
      </c>
      <c r="E95" s="4" t="s">
        <v>400</v>
      </c>
      <c r="F95" s="5">
        <v>10</v>
      </c>
      <c r="G95" s="6">
        <v>5353.62</v>
      </c>
      <c r="H95" s="14">
        <f>G95*0.1</f>
        <v>535.36199999999997</v>
      </c>
      <c r="I95" s="15">
        <f>G95*0.15</f>
        <v>803.04300000000001</v>
      </c>
      <c r="J95" s="15">
        <f>G95+H95+I95</f>
        <v>6692.0249999999996</v>
      </c>
      <c r="K95" s="15">
        <f>J95*1.1</f>
        <v>7361.2275</v>
      </c>
      <c r="L95" s="7"/>
      <c r="M95" s="4" t="s">
        <v>25</v>
      </c>
      <c r="N95" s="7" t="s">
        <v>1200</v>
      </c>
      <c r="O95" s="8" t="s">
        <v>27</v>
      </c>
      <c r="P95" s="10">
        <v>45882</v>
      </c>
    </row>
    <row r="96" spans="1:16" ht="409.5" x14ac:dyDescent="0.2">
      <c r="A96" s="3" t="s">
        <v>23</v>
      </c>
      <c r="B96" s="4" t="s">
        <v>24</v>
      </c>
      <c r="C96" s="4" t="s">
        <v>102</v>
      </c>
      <c r="D96" s="4" t="s">
        <v>265</v>
      </c>
      <c r="E96" s="4" t="s">
        <v>400</v>
      </c>
      <c r="F96" s="5">
        <v>10</v>
      </c>
      <c r="G96" s="6">
        <v>5353.62</v>
      </c>
      <c r="H96" s="14">
        <f>G96*0.1</f>
        <v>535.36199999999997</v>
      </c>
      <c r="I96" s="15">
        <f>G96*0.15</f>
        <v>803.04300000000001</v>
      </c>
      <c r="J96" s="15">
        <f>G96+H96+I96</f>
        <v>6692.0249999999996</v>
      </c>
      <c r="K96" s="15">
        <f>J96*1.1</f>
        <v>7361.2275</v>
      </c>
      <c r="L96" s="7"/>
      <c r="M96" s="4" t="s">
        <v>25</v>
      </c>
      <c r="N96" s="7" t="s">
        <v>1200</v>
      </c>
      <c r="O96" s="8" t="s">
        <v>28</v>
      </c>
      <c r="P96" s="10">
        <v>45882</v>
      </c>
    </row>
    <row r="97" spans="1:16" ht="409.5" x14ac:dyDescent="0.2">
      <c r="A97" s="3" t="s">
        <v>23</v>
      </c>
      <c r="B97" s="4" t="s">
        <v>24</v>
      </c>
      <c r="C97" s="4" t="s">
        <v>102</v>
      </c>
      <c r="D97" s="4" t="s">
        <v>265</v>
      </c>
      <c r="E97" s="4" t="s">
        <v>400</v>
      </c>
      <c r="F97" s="5">
        <v>10</v>
      </c>
      <c r="G97" s="6">
        <v>5353.62</v>
      </c>
      <c r="H97" s="14">
        <f>G97*0.1</f>
        <v>535.36199999999997</v>
      </c>
      <c r="I97" s="15">
        <f>G97*0.15</f>
        <v>803.04300000000001</v>
      </c>
      <c r="J97" s="15">
        <f>G97+H97+I97</f>
        <v>6692.0249999999996</v>
      </c>
      <c r="K97" s="15">
        <f>J97*1.1</f>
        <v>7361.2275</v>
      </c>
      <c r="L97" s="7"/>
      <c r="M97" s="4" t="s">
        <v>25</v>
      </c>
      <c r="N97" s="7" t="s">
        <v>1200</v>
      </c>
      <c r="O97" s="8" t="s">
        <v>26</v>
      </c>
      <c r="P97" s="10">
        <v>45882</v>
      </c>
    </row>
    <row r="98" spans="1:16" ht="409.5" x14ac:dyDescent="0.2">
      <c r="A98" s="3" t="s">
        <v>23</v>
      </c>
      <c r="B98" s="4" t="s">
        <v>24</v>
      </c>
      <c r="C98" s="4" t="s">
        <v>102</v>
      </c>
      <c r="D98" s="4" t="s">
        <v>265</v>
      </c>
      <c r="E98" s="4" t="s">
        <v>400</v>
      </c>
      <c r="F98" s="5">
        <v>10</v>
      </c>
      <c r="G98" s="6">
        <v>5353.62</v>
      </c>
      <c r="H98" s="14">
        <f>G98*0.1</f>
        <v>535.36199999999997</v>
      </c>
      <c r="I98" s="15">
        <f>G98*0.15</f>
        <v>803.04300000000001</v>
      </c>
      <c r="J98" s="15">
        <f>G98+H98+I98</f>
        <v>6692.0249999999996</v>
      </c>
      <c r="K98" s="15">
        <f>J98*1.1</f>
        <v>7361.2275</v>
      </c>
      <c r="L98" s="7"/>
      <c r="M98" s="4" t="s">
        <v>909</v>
      </c>
      <c r="N98" s="7" t="s">
        <v>1200</v>
      </c>
      <c r="O98" s="8" t="s">
        <v>26</v>
      </c>
      <c r="P98" s="10">
        <v>45882</v>
      </c>
    </row>
    <row r="99" spans="1:16" ht="409.5" x14ac:dyDescent="0.2">
      <c r="A99" s="3" t="s">
        <v>23</v>
      </c>
      <c r="B99" s="4" t="s">
        <v>24</v>
      </c>
      <c r="C99" s="4" t="s">
        <v>102</v>
      </c>
      <c r="D99" s="4" t="s">
        <v>265</v>
      </c>
      <c r="E99" s="4" t="s">
        <v>400</v>
      </c>
      <c r="F99" s="5">
        <v>10</v>
      </c>
      <c r="G99" s="6">
        <v>5353.62</v>
      </c>
      <c r="H99" s="14">
        <f>G99*0.1</f>
        <v>535.36199999999997</v>
      </c>
      <c r="I99" s="15">
        <f>G99*0.15</f>
        <v>803.04300000000001</v>
      </c>
      <c r="J99" s="15">
        <f>G99+H99+I99</f>
        <v>6692.0249999999996</v>
      </c>
      <c r="K99" s="15">
        <f>J99*1.1</f>
        <v>7361.2275</v>
      </c>
      <c r="L99" s="7"/>
      <c r="M99" s="4" t="s">
        <v>909</v>
      </c>
      <c r="N99" s="7" t="s">
        <v>1200</v>
      </c>
      <c r="O99" s="8" t="s">
        <v>107</v>
      </c>
      <c r="P99" s="10">
        <v>45882</v>
      </c>
    </row>
    <row r="100" spans="1:16" ht="409.5" x14ac:dyDescent="0.2">
      <c r="A100" s="3" t="s">
        <v>23</v>
      </c>
      <c r="B100" s="4" t="s">
        <v>24</v>
      </c>
      <c r="C100" s="4" t="s">
        <v>102</v>
      </c>
      <c r="D100" s="4" t="s">
        <v>265</v>
      </c>
      <c r="E100" s="4" t="s">
        <v>400</v>
      </c>
      <c r="F100" s="5">
        <v>10</v>
      </c>
      <c r="G100" s="6">
        <v>5353.62</v>
      </c>
      <c r="H100" s="14">
        <f>G100*0.1</f>
        <v>535.36199999999997</v>
      </c>
      <c r="I100" s="15">
        <f>G100*0.15</f>
        <v>803.04300000000001</v>
      </c>
      <c r="J100" s="15">
        <f>G100+H100+I100</f>
        <v>6692.0249999999996</v>
      </c>
      <c r="K100" s="15">
        <f>J100*1.1</f>
        <v>7361.2275</v>
      </c>
      <c r="L100" s="7"/>
      <c r="M100" s="4" t="s">
        <v>909</v>
      </c>
      <c r="N100" s="7" t="s">
        <v>1200</v>
      </c>
      <c r="O100" s="8" t="s">
        <v>27</v>
      </c>
      <c r="P100" s="10">
        <v>45882</v>
      </c>
    </row>
    <row r="101" spans="1:16" ht="409.5" x14ac:dyDescent="0.2">
      <c r="A101" s="3" t="s">
        <v>23</v>
      </c>
      <c r="B101" s="4" t="s">
        <v>24</v>
      </c>
      <c r="C101" s="4" t="s">
        <v>102</v>
      </c>
      <c r="D101" s="4" t="s">
        <v>265</v>
      </c>
      <c r="E101" s="4" t="s">
        <v>400</v>
      </c>
      <c r="F101" s="5">
        <v>10</v>
      </c>
      <c r="G101" s="6">
        <v>5353.62</v>
      </c>
      <c r="H101" s="14">
        <f>G101*0.1</f>
        <v>535.36199999999997</v>
      </c>
      <c r="I101" s="15">
        <f>G101*0.15</f>
        <v>803.04300000000001</v>
      </c>
      <c r="J101" s="15">
        <f>G101+H101+I101</f>
        <v>6692.0249999999996</v>
      </c>
      <c r="K101" s="15">
        <f>J101*1.1</f>
        <v>7361.2275</v>
      </c>
      <c r="L101" s="7"/>
      <c r="M101" s="4" t="s">
        <v>909</v>
      </c>
      <c r="N101" s="7" t="s">
        <v>1200</v>
      </c>
      <c r="O101" s="8" t="s">
        <v>28</v>
      </c>
      <c r="P101" s="10">
        <v>45882</v>
      </c>
    </row>
    <row r="102" spans="1:16" ht="409.5" x14ac:dyDescent="0.2">
      <c r="A102" s="3" t="s">
        <v>29</v>
      </c>
      <c r="B102" s="4" t="s">
        <v>304</v>
      </c>
      <c r="C102" s="4" t="s">
        <v>625</v>
      </c>
      <c r="D102" s="4" t="s">
        <v>274</v>
      </c>
      <c r="E102" s="4" t="s">
        <v>198</v>
      </c>
      <c r="F102" s="5">
        <v>1</v>
      </c>
      <c r="G102" s="6">
        <v>12260.45</v>
      </c>
      <c r="H102" s="14">
        <f>G102*0.1</f>
        <v>1226.0450000000001</v>
      </c>
      <c r="I102" s="15">
        <f>G102*0.15</f>
        <v>1839.0675000000001</v>
      </c>
      <c r="J102" s="15">
        <f>G102+H102+I102</f>
        <v>15325.5625</v>
      </c>
      <c r="K102" s="15">
        <f>J102*1.1</f>
        <v>16858.118750000001</v>
      </c>
      <c r="L102" s="7"/>
      <c r="M102" s="4" t="s">
        <v>216</v>
      </c>
      <c r="N102" s="7" t="s">
        <v>1148</v>
      </c>
      <c r="O102" s="8" t="s">
        <v>275</v>
      </c>
      <c r="P102" s="10">
        <v>45880</v>
      </c>
    </row>
    <row r="103" spans="1:16" ht="409.5" x14ac:dyDescent="0.2">
      <c r="A103" s="3" t="s">
        <v>29</v>
      </c>
      <c r="B103" s="4" t="s">
        <v>304</v>
      </c>
      <c r="C103" s="4" t="s">
        <v>625</v>
      </c>
      <c r="D103" s="4" t="s">
        <v>674</v>
      </c>
      <c r="E103" s="4" t="s">
        <v>198</v>
      </c>
      <c r="F103" s="5">
        <v>1</v>
      </c>
      <c r="G103" s="6">
        <v>12260.45</v>
      </c>
      <c r="H103" s="14">
        <f>G103*0.1</f>
        <v>1226.0450000000001</v>
      </c>
      <c r="I103" s="15">
        <f>G103*0.15</f>
        <v>1839.0675000000001</v>
      </c>
      <c r="J103" s="15">
        <f>G103+H103+I103</f>
        <v>15325.5625</v>
      </c>
      <c r="K103" s="15">
        <f>J103*1.1</f>
        <v>16858.118750000001</v>
      </c>
      <c r="L103" s="7"/>
      <c r="M103" s="4" t="s">
        <v>216</v>
      </c>
      <c r="N103" s="7" t="s">
        <v>1148</v>
      </c>
      <c r="O103" s="8" t="s">
        <v>276</v>
      </c>
      <c r="P103" s="10">
        <v>45880</v>
      </c>
    </row>
    <row r="104" spans="1:16" ht="409.5" x14ac:dyDescent="0.2">
      <c r="A104" s="3" t="s">
        <v>29</v>
      </c>
      <c r="B104" s="4" t="s">
        <v>304</v>
      </c>
      <c r="C104" s="4" t="s">
        <v>625</v>
      </c>
      <c r="D104" s="4" t="s">
        <v>626</v>
      </c>
      <c r="E104" s="4" t="s">
        <v>198</v>
      </c>
      <c r="F104" s="5">
        <v>1</v>
      </c>
      <c r="G104" s="6">
        <v>12260.45</v>
      </c>
      <c r="H104" s="14">
        <f>G104*0.1</f>
        <v>1226.0450000000001</v>
      </c>
      <c r="I104" s="15">
        <f>G104*0.15</f>
        <v>1839.0675000000001</v>
      </c>
      <c r="J104" s="15">
        <f>G104+H104+I104</f>
        <v>15325.5625</v>
      </c>
      <c r="K104" s="15">
        <f>J104*1.1</f>
        <v>16858.118750000001</v>
      </c>
      <c r="L104" s="7"/>
      <c r="M104" s="4" t="s">
        <v>216</v>
      </c>
      <c r="N104" s="7" t="s">
        <v>1148</v>
      </c>
      <c r="O104" s="8" t="s">
        <v>627</v>
      </c>
      <c r="P104" s="10">
        <v>45880</v>
      </c>
    </row>
    <row r="105" spans="1:16" ht="409.5" x14ac:dyDescent="0.2">
      <c r="A105" s="3" t="s">
        <v>29</v>
      </c>
      <c r="B105" s="4" t="s">
        <v>304</v>
      </c>
      <c r="C105" s="4" t="s">
        <v>625</v>
      </c>
      <c r="D105" s="4" t="s">
        <v>277</v>
      </c>
      <c r="E105" s="4" t="s">
        <v>198</v>
      </c>
      <c r="F105" s="5">
        <v>1</v>
      </c>
      <c r="G105" s="6">
        <v>12260.45</v>
      </c>
      <c r="H105" s="14">
        <f>G105*0.1</f>
        <v>1226.0450000000001</v>
      </c>
      <c r="I105" s="15">
        <f>G105*0.15</f>
        <v>1839.0675000000001</v>
      </c>
      <c r="J105" s="15">
        <f>G105+H105+I105</f>
        <v>15325.5625</v>
      </c>
      <c r="K105" s="15">
        <f>J105*1.1</f>
        <v>16858.118750000001</v>
      </c>
      <c r="L105" s="7"/>
      <c r="M105" s="4" t="s">
        <v>216</v>
      </c>
      <c r="N105" s="7" t="s">
        <v>1148</v>
      </c>
      <c r="O105" s="8" t="s">
        <v>443</v>
      </c>
      <c r="P105" s="10">
        <v>45880</v>
      </c>
    </row>
    <row r="106" spans="1:16" ht="409.5" x14ac:dyDescent="0.2">
      <c r="A106" s="3" t="s">
        <v>29</v>
      </c>
      <c r="B106" s="4" t="s">
        <v>304</v>
      </c>
      <c r="C106" s="4" t="s">
        <v>625</v>
      </c>
      <c r="D106" s="4" t="s">
        <v>270</v>
      </c>
      <c r="E106" s="4" t="s">
        <v>198</v>
      </c>
      <c r="F106" s="5">
        <v>1</v>
      </c>
      <c r="G106" s="6">
        <v>12260.45</v>
      </c>
      <c r="H106" s="14">
        <f>G106*0.1</f>
        <v>1226.0450000000001</v>
      </c>
      <c r="I106" s="15">
        <f>G106*0.15</f>
        <v>1839.0675000000001</v>
      </c>
      <c r="J106" s="15">
        <f>G106+H106+I106</f>
        <v>15325.5625</v>
      </c>
      <c r="K106" s="15">
        <f>J106*1.1</f>
        <v>16858.118750000001</v>
      </c>
      <c r="L106" s="7"/>
      <c r="M106" s="4" t="s">
        <v>216</v>
      </c>
      <c r="N106" s="7" t="s">
        <v>1148</v>
      </c>
      <c r="O106" s="8" t="s">
        <v>442</v>
      </c>
      <c r="P106" s="10">
        <v>45880</v>
      </c>
    </row>
    <row r="107" spans="1:16" ht="409.5" x14ac:dyDescent="0.2">
      <c r="A107" s="3" t="s">
        <v>29</v>
      </c>
      <c r="B107" s="4" t="s">
        <v>215</v>
      </c>
      <c r="C107" s="4" t="s">
        <v>625</v>
      </c>
      <c r="D107" s="4" t="s">
        <v>434</v>
      </c>
      <c r="E107" s="4" t="s">
        <v>198</v>
      </c>
      <c r="F107" s="5">
        <v>1</v>
      </c>
      <c r="G107" s="6">
        <v>12260.45</v>
      </c>
      <c r="H107" s="14">
        <f>G107*0.1</f>
        <v>1226.0450000000001</v>
      </c>
      <c r="I107" s="15">
        <f>G107*0.15</f>
        <v>1839.0675000000001</v>
      </c>
      <c r="J107" s="15">
        <f>G107+H107+I107</f>
        <v>15325.5625</v>
      </c>
      <c r="K107" s="15">
        <f>J107*1.1</f>
        <v>16858.118750000001</v>
      </c>
      <c r="L107" s="7"/>
      <c r="M107" s="4" t="s">
        <v>216</v>
      </c>
      <c r="N107" s="7" t="s">
        <v>1148</v>
      </c>
      <c r="O107" s="8" t="s">
        <v>441</v>
      </c>
      <c r="P107" s="10">
        <v>45880</v>
      </c>
    </row>
    <row r="108" spans="1:16" ht="330" x14ac:dyDescent="0.2">
      <c r="A108" s="3" t="s">
        <v>410</v>
      </c>
      <c r="B108" s="4" t="s">
        <v>391</v>
      </c>
      <c r="C108" s="4" t="s">
        <v>686</v>
      </c>
      <c r="D108" s="4" t="s">
        <v>417</v>
      </c>
      <c r="E108" s="4" t="s">
        <v>199</v>
      </c>
      <c r="F108" s="5">
        <v>5</v>
      </c>
      <c r="G108" s="6">
        <v>1175</v>
      </c>
      <c r="H108" s="14">
        <f>G108*0.1</f>
        <v>117.5</v>
      </c>
      <c r="I108" s="15">
        <f>G108*0.15</f>
        <v>176.25</v>
      </c>
      <c r="J108" s="15">
        <f>G108+H108+I108</f>
        <v>1468.75</v>
      </c>
      <c r="K108" s="15">
        <f>J108*1.1</f>
        <v>1615.6250000000002</v>
      </c>
      <c r="L108" s="7"/>
      <c r="M108" s="4" t="s">
        <v>392</v>
      </c>
      <c r="N108" s="7" t="s">
        <v>1106</v>
      </c>
      <c r="O108" s="8" t="s">
        <v>418</v>
      </c>
      <c r="P108" s="10">
        <v>45881</v>
      </c>
    </row>
    <row r="109" spans="1:16" ht="270" x14ac:dyDescent="0.2">
      <c r="A109" s="3" t="s">
        <v>108</v>
      </c>
      <c r="B109" s="4" t="s">
        <v>556</v>
      </c>
      <c r="C109" s="4" t="s">
        <v>997</v>
      </c>
      <c r="D109" s="4" t="s">
        <v>309</v>
      </c>
      <c r="E109" s="4" t="s">
        <v>373</v>
      </c>
      <c r="F109" s="5">
        <v>5</v>
      </c>
      <c r="G109" s="6">
        <v>1662</v>
      </c>
      <c r="H109" s="14">
        <f>G109*0.1</f>
        <v>166.20000000000002</v>
      </c>
      <c r="I109" s="15">
        <f>G109*0.15</f>
        <v>249.29999999999998</v>
      </c>
      <c r="J109" s="15">
        <f>G109+H109+I109</f>
        <v>2077.5</v>
      </c>
      <c r="K109" s="15">
        <f>J109*1.1</f>
        <v>2285.25</v>
      </c>
      <c r="L109" s="7"/>
      <c r="M109" s="4" t="s">
        <v>900</v>
      </c>
      <c r="N109" s="7" t="s">
        <v>998</v>
      </c>
      <c r="O109" s="8" t="s">
        <v>999</v>
      </c>
      <c r="P109" s="10">
        <v>45873</v>
      </c>
    </row>
    <row r="110" spans="1:16" ht="270" x14ac:dyDescent="0.2">
      <c r="A110" s="3" t="s">
        <v>80</v>
      </c>
      <c r="B110" s="4" t="s">
        <v>1090</v>
      </c>
      <c r="C110" s="4" t="s">
        <v>1091</v>
      </c>
      <c r="D110" s="4" t="s">
        <v>309</v>
      </c>
      <c r="E110" s="4" t="s">
        <v>289</v>
      </c>
      <c r="F110" s="5">
        <v>5</v>
      </c>
      <c r="G110" s="6">
        <v>2560</v>
      </c>
      <c r="H110" s="14">
        <f>G110*0.1</f>
        <v>256</v>
      </c>
      <c r="I110" s="15">
        <f>G110*0.15</f>
        <v>384</v>
      </c>
      <c r="J110" s="15">
        <f>G110+H110+I110</f>
        <v>3200</v>
      </c>
      <c r="K110" s="15">
        <f>J110*1.1</f>
        <v>3520.0000000000005</v>
      </c>
      <c r="L110" s="7"/>
      <c r="M110" s="4" t="s">
        <v>1092</v>
      </c>
      <c r="N110" s="7" t="s">
        <v>1093</v>
      </c>
      <c r="O110" s="8" t="s">
        <v>1094</v>
      </c>
      <c r="P110" s="10">
        <v>45874</v>
      </c>
    </row>
    <row r="111" spans="1:16" ht="270" x14ac:dyDescent="0.2">
      <c r="A111" s="3" t="s">
        <v>80</v>
      </c>
      <c r="B111" s="4" t="s">
        <v>1090</v>
      </c>
      <c r="C111" s="4" t="s">
        <v>1097</v>
      </c>
      <c r="D111" s="4" t="s">
        <v>309</v>
      </c>
      <c r="E111" s="4" t="s">
        <v>289</v>
      </c>
      <c r="F111" s="5">
        <v>5</v>
      </c>
      <c r="G111" s="6">
        <v>2560</v>
      </c>
      <c r="H111" s="14">
        <f>G111*0.1</f>
        <v>256</v>
      </c>
      <c r="I111" s="15">
        <f>G111*0.15</f>
        <v>384</v>
      </c>
      <c r="J111" s="15">
        <f>G111+H111+I111</f>
        <v>3200</v>
      </c>
      <c r="K111" s="15">
        <f>J111*1.1</f>
        <v>3520.0000000000005</v>
      </c>
      <c r="L111" s="7"/>
      <c r="M111" s="4" t="s">
        <v>1092</v>
      </c>
      <c r="N111" s="7" t="s">
        <v>1093</v>
      </c>
      <c r="O111" s="8" t="s">
        <v>1098</v>
      </c>
      <c r="P111" s="10">
        <v>45874</v>
      </c>
    </row>
    <row r="112" spans="1:16" ht="270" x14ac:dyDescent="0.2">
      <c r="A112" s="3" t="s">
        <v>80</v>
      </c>
      <c r="B112" s="4" t="s">
        <v>1090</v>
      </c>
      <c r="C112" s="4" t="s">
        <v>1095</v>
      </c>
      <c r="D112" s="4" t="s">
        <v>309</v>
      </c>
      <c r="E112" s="4" t="s">
        <v>289</v>
      </c>
      <c r="F112" s="5">
        <v>5</v>
      </c>
      <c r="G112" s="6">
        <v>2560</v>
      </c>
      <c r="H112" s="14">
        <f>G112*0.1</f>
        <v>256</v>
      </c>
      <c r="I112" s="15">
        <f>G112*0.15</f>
        <v>384</v>
      </c>
      <c r="J112" s="15">
        <f>G112+H112+I112</f>
        <v>3200</v>
      </c>
      <c r="K112" s="15">
        <f>J112*1.1</f>
        <v>3520.0000000000005</v>
      </c>
      <c r="L112" s="7"/>
      <c r="M112" s="4" t="s">
        <v>1092</v>
      </c>
      <c r="N112" s="7" t="s">
        <v>1093</v>
      </c>
      <c r="O112" s="8" t="s">
        <v>1096</v>
      </c>
      <c r="P112" s="10">
        <v>45874</v>
      </c>
    </row>
    <row r="113" spans="1:16" ht="315" x14ac:dyDescent="0.2">
      <c r="A113" s="3" t="s">
        <v>81</v>
      </c>
      <c r="B113" s="4" t="s">
        <v>1175</v>
      </c>
      <c r="C113" s="4" t="s">
        <v>1176</v>
      </c>
      <c r="D113" s="4" t="s">
        <v>268</v>
      </c>
      <c r="E113" s="4" t="s">
        <v>135</v>
      </c>
      <c r="F113" s="5">
        <v>1</v>
      </c>
      <c r="G113" s="6">
        <v>342.43</v>
      </c>
      <c r="H113" s="14">
        <f>G113*0.14</f>
        <v>47.940200000000004</v>
      </c>
      <c r="I113" s="15">
        <f>G113*0.22</f>
        <v>75.334600000000009</v>
      </c>
      <c r="J113" s="15">
        <f>G113+H113+I113</f>
        <v>465.70480000000003</v>
      </c>
      <c r="K113" s="15">
        <f>J113*1.1</f>
        <v>512.27528000000007</v>
      </c>
      <c r="L113" s="7"/>
      <c r="M113" s="4" t="s">
        <v>1177</v>
      </c>
      <c r="N113" s="7" t="s">
        <v>1178</v>
      </c>
      <c r="O113" s="8" t="s">
        <v>1179</v>
      </c>
      <c r="P113" s="10">
        <v>45883</v>
      </c>
    </row>
    <row r="114" spans="1:16" ht="315" x14ac:dyDescent="0.2">
      <c r="A114" s="3" t="s">
        <v>81</v>
      </c>
      <c r="B114" s="4" t="s">
        <v>1175</v>
      </c>
      <c r="C114" s="4" t="s">
        <v>1180</v>
      </c>
      <c r="D114" s="4" t="s">
        <v>268</v>
      </c>
      <c r="E114" s="4" t="s">
        <v>135</v>
      </c>
      <c r="F114" s="5">
        <v>1</v>
      </c>
      <c r="G114" s="6">
        <v>410.92</v>
      </c>
      <c r="H114" s="14">
        <f>G114*0.14</f>
        <v>57.528800000000011</v>
      </c>
      <c r="I114" s="15">
        <f>G114*0.22</f>
        <v>90.4024</v>
      </c>
      <c r="J114" s="15">
        <f>G114+H114+I114</f>
        <v>558.85120000000006</v>
      </c>
      <c r="K114" s="15">
        <f>J114*1.1</f>
        <v>614.73632000000009</v>
      </c>
      <c r="L114" s="7"/>
      <c r="M114" s="4" t="s">
        <v>1177</v>
      </c>
      <c r="N114" s="7" t="s">
        <v>1178</v>
      </c>
      <c r="O114" s="8" t="s">
        <v>1181</v>
      </c>
      <c r="P114" s="10">
        <v>45883</v>
      </c>
    </row>
    <row r="115" spans="1:16" ht="409.5" x14ac:dyDescent="0.2">
      <c r="A115" s="3" t="s">
        <v>89</v>
      </c>
      <c r="B115" s="4" t="s">
        <v>550</v>
      </c>
      <c r="C115" s="4" t="s">
        <v>530</v>
      </c>
      <c r="D115" s="4" t="s">
        <v>534</v>
      </c>
      <c r="E115" s="4" t="s">
        <v>125</v>
      </c>
      <c r="F115" s="5">
        <v>20</v>
      </c>
      <c r="G115" s="6">
        <v>88.16</v>
      </c>
      <c r="H115" s="14">
        <f>G115*0.17</f>
        <v>14.9872</v>
      </c>
      <c r="I115" s="15">
        <f>G115*0.3</f>
        <v>26.447999999999997</v>
      </c>
      <c r="J115" s="15">
        <f>G115+H115+I115</f>
        <v>129.59520000000001</v>
      </c>
      <c r="K115" s="15">
        <f>J115*1.1</f>
        <v>142.55472000000003</v>
      </c>
      <c r="L115" s="7"/>
      <c r="M115" s="4" t="s">
        <v>1045</v>
      </c>
      <c r="N115" s="7" t="s">
        <v>1046</v>
      </c>
      <c r="O115" s="8" t="s">
        <v>1047</v>
      </c>
      <c r="P115" s="10">
        <v>45873</v>
      </c>
    </row>
    <row r="116" spans="1:16" ht="409.5" x14ac:dyDescent="0.2">
      <c r="A116" s="3" t="s">
        <v>89</v>
      </c>
      <c r="B116" s="4" t="s">
        <v>550</v>
      </c>
      <c r="C116" s="4" t="s">
        <v>424</v>
      </c>
      <c r="D116" s="4" t="s">
        <v>534</v>
      </c>
      <c r="E116" s="4" t="s">
        <v>125</v>
      </c>
      <c r="F116" s="5">
        <v>30</v>
      </c>
      <c r="G116" s="6">
        <v>130.55000000000001</v>
      </c>
      <c r="H116" s="14">
        <f>G116*0.14</f>
        <v>18.277000000000005</v>
      </c>
      <c r="I116" s="15">
        <f>G116*0.22</f>
        <v>28.721000000000004</v>
      </c>
      <c r="J116" s="15">
        <f>G116+H116+I116</f>
        <v>177.54800000000003</v>
      </c>
      <c r="K116" s="15">
        <f>J116*1.1</f>
        <v>195.30280000000005</v>
      </c>
      <c r="L116" s="7"/>
      <c r="M116" s="4" t="s">
        <v>1045</v>
      </c>
      <c r="N116" s="7" t="s">
        <v>1046</v>
      </c>
      <c r="O116" s="8" t="s">
        <v>1048</v>
      </c>
      <c r="P116" s="10">
        <v>45873</v>
      </c>
    </row>
    <row r="117" spans="1:16" ht="409.5" x14ac:dyDescent="0.2">
      <c r="A117" s="3" t="s">
        <v>89</v>
      </c>
      <c r="B117" s="4" t="s">
        <v>550</v>
      </c>
      <c r="C117" s="4" t="s">
        <v>531</v>
      </c>
      <c r="D117" s="4" t="s">
        <v>534</v>
      </c>
      <c r="E117" s="4" t="s">
        <v>125</v>
      </c>
      <c r="F117" s="5">
        <v>40</v>
      </c>
      <c r="G117" s="6">
        <v>171.78</v>
      </c>
      <c r="H117" s="14">
        <f>G117*0.14</f>
        <v>24.049200000000003</v>
      </c>
      <c r="I117" s="15">
        <f>G117*0.22</f>
        <v>37.791600000000003</v>
      </c>
      <c r="J117" s="15">
        <f>G117+H117+I117</f>
        <v>233.62080000000003</v>
      </c>
      <c r="K117" s="15">
        <f>J117*1.1</f>
        <v>256.98288000000008</v>
      </c>
      <c r="L117" s="7"/>
      <c r="M117" s="4" t="s">
        <v>1045</v>
      </c>
      <c r="N117" s="7" t="s">
        <v>1046</v>
      </c>
      <c r="O117" s="8" t="s">
        <v>1054</v>
      </c>
      <c r="P117" s="10">
        <v>45873</v>
      </c>
    </row>
    <row r="118" spans="1:16" ht="409.5" x14ac:dyDescent="0.2">
      <c r="A118" s="3" t="s">
        <v>89</v>
      </c>
      <c r="B118" s="4" t="s">
        <v>550</v>
      </c>
      <c r="C118" s="4" t="s">
        <v>427</v>
      </c>
      <c r="D118" s="4" t="s">
        <v>534</v>
      </c>
      <c r="E118" s="4" t="s">
        <v>125</v>
      </c>
      <c r="F118" s="5">
        <v>50</v>
      </c>
      <c r="G118" s="6">
        <v>210.78</v>
      </c>
      <c r="H118" s="14">
        <f>G118*0.14</f>
        <v>29.509200000000003</v>
      </c>
      <c r="I118" s="15">
        <f>G118*0.22</f>
        <v>46.371600000000001</v>
      </c>
      <c r="J118" s="15">
        <f>G118+H118+I118</f>
        <v>286.66079999999999</v>
      </c>
      <c r="K118" s="15">
        <f>J118*1.1</f>
        <v>315.32688000000002</v>
      </c>
      <c r="L118" s="7"/>
      <c r="M118" s="4" t="s">
        <v>1045</v>
      </c>
      <c r="N118" s="7" t="s">
        <v>1046</v>
      </c>
      <c r="O118" s="8" t="s">
        <v>1052</v>
      </c>
      <c r="P118" s="10">
        <v>45873</v>
      </c>
    </row>
    <row r="119" spans="1:16" ht="180" x14ac:dyDescent="0.2">
      <c r="A119" s="3" t="s">
        <v>89</v>
      </c>
      <c r="B119" s="4" t="s">
        <v>550</v>
      </c>
      <c r="C119" s="4" t="s">
        <v>166</v>
      </c>
      <c r="D119" s="4" t="s">
        <v>422</v>
      </c>
      <c r="E119" s="4" t="s">
        <v>125</v>
      </c>
      <c r="F119" s="5">
        <v>20</v>
      </c>
      <c r="G119" s="6">
        <v>25.18</v>
      </c>
      <c r="H119" s="14">
        <f>G119*0.17</f>
        <v>4.2806000000000006</v>
      </c>
      <c r="I119" s="15">
        <f>G119*0.3</f>
        <v>7.5539999999999994</v>
      </c>
      <c r="J119" s="15">
        <f>G119+H119+I119</f>
        <v>37.014600000000002</v>
      </c>
      <c r="K119" s="15">
        <f>J119*1.1</f>
        <v>40.716060000000006</v>
      </c>
      <c r="L119" s="7"/>
      <c r="M119" s="4" t="s">
        <v>654</v>
      </c>
      <c r="N119" s="7" t="s">
        <v>1008</v>
      </c>
      <c r="O119" s="8" t="s">
        <v>662</v>
      </c>
      <c r="P119" s="10">
        <v>45870</v>
      </c>
    </row>
    <row r="120" spans="1:16" ht="180" x14ac:dyDescent="0.2">
      <c r="A120" s="3" t="s">
        <v>89</v>
      </c>
      <c r="B120" s="4" t="s">
        <v>550</v>
      </c>
      <c r="C120" s="4" t="s">
        <v>141</v>
      </c>
      <c r="D120" s="4" t="s">
        <v>422</v>
      </c>
      <c r="E120" s="4" t="s">
        <v>125</v>
      </c>
      <c r="F120" s="5">
        <v>40</v>
      </c>
      <c r="G120" s="6">
        <v>50.36</v>
      </c>
      <c r="H120" s="14">
        <f>G120*0.17</f>
        <v>8.5612000000000013</v>
      </c>
      <c r="I120" s="15">
        <f>G120*0.3</f>
        <v>15.107999999999999</v>
      </c>
      <c r="J120" s="15">
        <f>G120+H120+I120</f>
        <v>74.029200000000003</v>
      </c>
      <c r="K120" s="15">
        <f>J120*1.1</f>
        <v>81.432120000000012</v>
      </c>
      <c r="L120" s="7"/>
      <c r="M120" s="4" t="s">
        <v>654</v>
      </c>
      <c r="N120" s="7" t="s">
        <v>1008</v>
      </c>
      <c r="O120" s="8" t="s">
        <v>661</v>
      </c>
      <c r="P120" s="10">
        <v>45870</v>
      </c>
    </row>
    <row r="121" spans="1:16" ht="409.5" x14ac:dyDescent="0.2">
      <c r="A121" s="3" t="s">
        <v>89</v>
      </c>
      <c r="B121" s="4" t="s">
        <v>550</v>
      </c>
      <c r="C121" s="4" t="s">
        <v>408</v>
      </c>
      <c r="D121" s="4" t="s">
        <v>534</v>
      </c>
      <c r="E121" s="4" t="s">
        <v>125</v>
      </c>
      <c r="F121" s="5">
        <v>20</v>
      </c>
      <c r="G121" s="6">
        <v>165.46</v>
      </c>
      <c r="H121" s="14">
        <f>G121*0.14</f>
        <v>23.164400000000004</v>
      </c>
      <c r="I121" s="15">
        <f>G121*0.22</f>
        <v>36.401200000000003</v>
      </c>
      <c r="J121" s="15">
        <f>G121+H121+I121</f>
        <v>225.0256</v>
      </c>
      <c r="K121" s="15">
        <f>J121*1.1</f>
        <v>247.52816000000001</v>
      </c>
      <c r="L121" s="7"/>
      <c r="M121" s="4" t="s">
        <v>1045</v>
      </c>
      <c r="N121" s="7" t="s">
        <v>1046</v>
      </c>
      <c r="O121" s="8" t="s">
        <v>1049</v>
      </c>
      <c r="P121" s="10">
        <v>45873</v>
      </c>
    </row>
    <row r="122" spans="1:16" ht="409.5" x14ac:dyDescent="0.2">
      <c r="A122" s="3" t="s">
        <v>89</v>
      </c>
      <c r="B122" s="4" t="s">
        <v>550</v>
      </c>
      <c r="C122" s="4" t="s">
        <v>386</v>
      </c>
      <c r="D122" s="4" t="s">
        <v>534</v>
      </c>
      <c r="E122" s="4" t="s">
        <v>125</v>
      </c>
      <c r="F122" s="5">
        <v>30</v>
      </c>
      <c r="G122" s="6">
        <v>248.19</v>
      </c>
      <c r="H122" s="14">
        <f>G122*0.14</f>
        <v>34.746600000000001</v>
      </c>
      <c r="I122" s="15">
        <f>G122*0.22</f>
        <v>54.601799999999997</v>
      </c>
      <c r="J122" s="15">
        <f>G122+H122+I122</f>
        <v>337.53840000000002</v>
      </c>
      <c r="K122" s="15">
        <f>J122*1.1</f>
        <v>371.29224000000005</v>
      </c>
      <c r="L122" s="7"/>
      <c r="M122" s="4" t="s">
        <v>1045</v>
      </c>
      <c r="N122" s="7" t="s">
        <v>1046</v>
      </c>
      <c r="O122" s="8" t="s">
        <v>1050</v>
      </c>
      <c r="P122" s="10">
        <v>45873</v>
      </c>
    </row>
    <row r="123" spans="1:16" ht="409.5" x14ac:dyDescent="0.2">
      <c r="A123" s="3" t="s">
        <v>89</v>
      </c>
      <c r="B123" s="4" t="s">
        <v>550</v>
      </c>
      <c r="C123" s="4" t="s">
        <v>445</v>
      </c>
      <c r="D123" s="4" t="s">
        <v>534</v>
      </c>
      <c r="E123" s="4" t="s">
        <v>125</v>
      </c>
      <c r="F123" s="5">
        <v>40</v>
      </c>
      <c r="G123" s="6">
        <v>330.92</v>
      </c>
      <c r="H123" s="14">
        <f>G123*0.14</f>
        <v>46.328800000000008</v>
      </c>
      <c r="I123" s="15">
        <f>G123*0.22</f>
        <v>72.802400000000006</v>
      </c>
      <c r="J123" s="15">
        <f>G123+H123+I123</f>
        <v>450.05119999999999</v>
      </c>
      <c r="K123" s="15">
        <f>J123*1.1</f>
        <v>495.05632000000003</v>
      </c>
      <c r="L123" s="7"/>
      <c r="M123" s="4" t="s">
        <v>1045</v>
      </c>
      <c r="N123" s="7" t="s">
        <v>1046</v>
      </c>
      <c r="O123" s="8" t="s">
        <v>1051</v>
      </c>
      <c r="P123" s="10">
        <v>45873</v>
      </c>
    </row>
    <row r="124" spans="1:16" ht="409.5" x14ac:dyDescent="0.2">
      <c r="A124" s="3" t="s">
        <v>89</v>
      </c>
      <c r="B124" s="4" t="s">
        <v>550</v>
      </c>
      <c r="C124" s="4" t="s">
        <v>446</v>
      </c>
      <c r="D124" s="4" t="s">
        <v>534</v>
      </c>
      <c r="E124" s="4" t="s">
        <v>125</v>
      </c>
      <c r="F124" s="5">
        <v>50</v>
      </c>
      <c r="G124" s="6">
        <v>413.65</v>
      </c>
      <c r="H124" s="14">
        <f>G124*0.14</f>
        <v>57.911000000000001</v>
      </c>
      <c r="I124" s="15">
        <f>G124*0.22</f>
        <v>91.003</v>
      </c>
      <c r="J124" s="15">
        <f>G124+H124+I124</f>
        <v>562.56399999999996</v>
      </c>
      <c r="K124" s="15">
        <f>J124*1.1</f>
        <v>618.82040000000006</v>
      </c>
      <c r="L124" s="7"/>
      <c r="M124" s="4" t="s">
        <v>1045</v>
      </c>
      <c r="N124" s="7" t="s">
        <v>1046</v>
      </c>
      <c r="O124" s="8" t="s">
        <v>1053</v>
      </c>
      <c r="P124" s="10">
        <v>45873</v>
      </c>
    </row>
    <row r="125" spans="1:16" ht="180" x14ac:dyDescent="0.2">
      <c r="A125" s="3" t="s">
        <v>89</v>
      </c>
      <c r="B125" s="4" t="s">
        <v>550</v>
      </c>
      <c r="C125" s="4" t="s">
        <v>123</v>
      </c>
      <c r="D125" s="4" t="s">
        <v>422</v>
      </c>
      <c r="E125" s="4" t="s">
        <v>125</v>
      </c>
      <c r="F125" s="5">
        <v>20</v>
      </c>
      <c r="G125" s="6">
        <v>50.36</v>
      </c>
      <c r="H125" s="14">
        <f>G125*0.17</f>
        <v>8.5612000000000013</v>
      </c>
      <c r="I125" s="15">
        <f>G125*0.3</f>
        <v>15.107999999999999</v>
      </c>
      <c r="J125" s="15">
        <f>G125+H125+I125</f>
        <v>74.029200000000003</v>
      </c>
      <c r="K125" s="15">
        <f>J125*1.1</f>
        <v>81.432120000000012</v>
      </c>
      <c r="L125" s="7"/>
      <c r="M125" s="4" t="s">
        <v>654</v>
      </c>
      <c r="N125" s="7" t="s">
        <v>1008</v>
      </c>
      <c r="O125" s="8" t="s">
        <v>657</v>
      </c>
      <c r="P125" s="10">
        <v>45870</v>
      </c>
    </row>
    <row r="126" spans="1:16" ht="180" x14ac:dyDescent="0.2">
      <c r="A126" s="3" t="s">
        <v>89</v>
      </c>
      <c r="B126" s="4" t="s">
        <v>550</v>
      </c>
      <c r="C126" s="4" t="s">
        <v>116</v>
      </c>
      <c r="D126" s="4" t="s">
        <v>422</v>
      </c>
      <c r="E126" s="4" t="s">
        <v>125</v>
      </c>
      <c r="F126" s="5">
        <v>30</v>
      </c>
      <c r="G126" s="6">
        <v>75.540000000000006</v>
      </c>
      <c r="H126" s="14">
        <f>G126*0.17</f>
        <v>12.841800000000003</v>
      </c>
      <c r="I126" s="15">
        <f>G126*0.3</f>
        <v>22.662000000000003</v>
      </c>
      <c r="J126" s="15">
        <f>G126+H126+I126</f>
        <v>111.04380000000002</v>
      </c>
      <c r="K126" s="15">
        <f>J126*1.1</f>
        <v>122.14818000000002</v>
      </c>
      <c r="L126" s="7"/>
      <c r="M126" s="4" t="s">
        <v>654</v>
      </c>
      <c r="N126" s="7" t="s">
        <v>1008</v>
      </c>
      <c r="O126" s="8" t="s">
        <v>656</v>
      </c>
      <c r="P126" s="10">
        <v>45870</v>
      </c>
    </row>
    <row r="127" spans="1:16" ht="180" x14ac:dyDescent="0.2">
      <c r="A127" s="3" t="s">
        <v>89</v>
      </c>
      <c r="B127" s="4" t="s">
        <v>550</v>
      </c>
      <c r="C127" s="4" t="s">
        <v>171</v>
      </c>
      <c r="D127" s="4" t="s">
        <v>422</v>
      </c>
      <c r="E127" s="4" t="s">
        <v>125</v>
      </c>
      <c r="F127" s="5">
        <v>40</v>
      </c>
      <c r="G127" s="6">
        <v>100.72</v>
      </c>
      <c r="H127" s="14">
        <f>G127*0.14</f>
        <v>14.100800000000001</v>
      </c>
      <c r="I127" s="15">
        <f>G127*0.22</f>
        <v>22.1584</v>
      </c>
      <c r="J127" s="15">
        <f>G127+H127+I127</f>
        <v>136.97919999999999</v>
      </c>
      <c r="K127" s="15">
        <f>J127*1.1</f>
        <v>150.67712</v>
      </c>
      <c r="L127" s="7"/>
      <c r="M127" s="4" t="s">
        <v>654</v>
      </c>
      <c r="N127" s="7" t="s">
        <v>1008</v>
      </c>
      <c r="O127" s="8" t="s">
        <v>655</v>
      </c>
      <c r="P127" s="10">
        <v>45870</v>
      </c>
    </row>
    <row r="128" spans="1:16" ht="345" x14ac:dyDescent="0.2">
      <c r="A128" s="3" t="s">
        <v>89</v>
      </c>
      <c r="B128" s="4" t="s">
        <v>581</v>
      </c>
      <c r="C128" s="4" t="s">
        <v>166</v>
      </c>
      <c r="D128" s="4" t="s">
        <v>287</v>
      </c>
      <c r="E128" s="4" t="s">
        <v>125</v>
      </c>
      <c r="F128" s="5">
        <v>20</v>
      </c>
      <c r="G128" s="6">
        <v>106.85</v>
      </c>
      <c r="H128" s="14">
        <f>G128*0.14</f>
        <v>14.959000000000001</v>
      </c>
      <c r="I128" s="15">
        <f>G128*0.22</f>
        <v>23.506999999999998</v>
      </c>
      <c r="J128" s="15">
        <f>G128+H128+I128</f>
        <v>145.316</v>
      </c>
      <c r="K128" s="15">
        <f>J128*1.1</f>
        <v>159.84760000000003</v>
      </c>
      <c r="L128" s="7"/>
      <c r="M128" s="4" t="s">
        <v>706</v>
      </c>
      <c r="N128" s="7" t="s">
        <v>1199</v>
      </c>
      <c r="O128" s="8" t="s">
        <v>708</v>
      </c>
      <c r="P128" s="10">
        <v>45883</v>
      </c>
    </row>
    <row r="129" spans="1:16" ht="345" x14ac:dyDescent="0.2">
      <c r="A129" s="3" t="s">
        <v>89</v>
      </c>
      <c r="B129" s="4" t="s">
        <v>581</v>
      </c>
      <c r="C129" s="4" t="s">
        <v>141</v>
      </c>
      <c r="D129" s="4" t="s">
        <v>287</v>
      </c>
      <c r="E129" s="4" t="s">
        <v>125</v>
      </c>
      <c r="F129" s="5">
        <v>40</v>
      </c>
      <c r="G129" s="6">
        <v>192.19</v>
      </c>
      <c r="H129" s="14">
        <f>G129*0.14</f>
        <v>26.906600000000001</v>
      </c>
      <c r="I129" s="15">
        <f>G129*0.22</f>
        <v>42.281799999999997</v>
      </c>
      <c r="J129" s="15">
        <f>G129+H129+I129</f>
        <v>261.3784</v>
      </c>
      <c r="K129" s="15">
        <f>J129*1.1</f>
        <v>287.51624000000004</v>
      </c>
      <c r="L129" s="7"/>
      <c r="M129" s="4" t="s">
        <v>706</v>
      </c>
      <c r="N129" s="7" t="s">
        <v>1199</v>
      </c>
      <c r="O129" s="8" t="s">
        <v>707</v>
      </c>
      <c r="P129" s="10">
        <v>45883</v>
      </c>
    </row>
    <row r="130" spans="1:16" ht="409.5" x14ac:dyDescent="0.2">
      <c r="A130" s="3" t="s">
        <v>79</v>
      </c>
      <c r="B130" s="4" t="s">
        <v>638</v>
      </c>
      <c r="C130" s="4" t="s">
        <v>639</v>
      </c>
      <c r="D130" s="4" t="s">
        <v>814</v>
      </c>
      <c r="E130" s="4" t="s">
        <v>163</v>
      </c>
      <c r="F130" s="5">
        <v>30</v>
      </c>
      <c r="G130" s="6">
        <v>296.7</v>
      </c>
      <c r="H130" s="14">
        <f>G130*0.14</f>
        <v>41.538000000000004</v>
      </c>
      <c r="I130" s="15">
        <f>G130*0.22</f>
        <v>65.274000000000001</v>
      </c>
      <c r="J130" s="15">
        <f>G130+H130+I130</f>
        <v>403.512</v>
      </c>
      <c r="K130" s="15">
        <f>J130*1.1</f>
        <v>443.86320000000006</v>
      </c>
      <c r="L130" s="7"/>
      <c r="M130" s="4" t="s">
        <v>779</v>
      </c>
      <c r="N130" s="7" t="s">
        <v>1154</v>
      </c>
      <c r="O130" s="8" t="s">
        <v>815</v>
      </c>
      <c r="P130" s="10">
        <v>45875</v>
      </c>
    </row>
    <row r="131" spans="1:16" ht="409.5" x14ac:dyDescent="0.2">
      <c r="A131" s="3" t="s">
        <v>79</v>
      </c>
      <c r="B131" s="4" t="s">
        <v>638</v>
      </c>
      <c r="C131" s="4" t="s">
        <v>639</v>
      </c>
      <c r="D131" s="4" t="s">
        <v>778</v>
      </c>
      <c r="E131" s="4" t="s">
        <v>163</v>
      </c>
      <c r="F131" s="5">
        <v>30</v>
      </c>
      <c r="G131" s="6">
        <v>296.7</v>
      </c>
      <c r="H131" s="14">
        <f>G131*0.14</f>
        <v>41.538000000000004</v>
      </c>
      <c r="I131" s="15">
        <f>G131*0.22</f>
        <v>65.274000000000001</v>
      </c>
      <c r="J131" s="15">
        <f>G131+H131+I131</f>
        <v>403.512</v>
      </c>
      <c r="K131" s="15">
        <f>J131*1.1</f>
        <v>443.86320000000006</v>
      </c>
      <c r="L131" s="7"/>
      <c r="M131" s="4" t="s">
        <v>779</v>
      </c>
      <c r="N131" s="7" t="s">
        <v>1154</v>
      </c>
      <c r="O131" s="8" t="s">
        <v>780</v>
      </c>
      <c r="P131" s="10">
        <v>45875</v>
      </c>
    </row>
    <row r="132" spans="1:16" ht="345" x14ac:dyDescent="0.2">
      <c r="A132" s="3" t="s">
        <v>88</v>
      </c>
      <c r="B132" s="4" t="s">
        <v>306</v>
      </c>
      <c r="C132" s="4" t="s">
        <v>432</v>
      </c>
      <c r="D132" s="4" t="s">
        <v>287</v>
      </c>
      <c r="E132" s="4" t="s">
        <v>180</v>
      </c>
      <c r="F132" s="5">
        <v>15</v>
      </c>
      <c r="G132" s="6">
        <v>66.760000000000005</v>
      </c>
      <c r="H132" s="14">
        <f>G132*0.17</f>
        <v>11.349200000000002</v>
      </c>
      <c r="I132" s="15">
        <f>G132*0.3</f>
        <v>20.028000000000002</v>
      </c>
      <c r="J132" s="15">
        <f>G132+H132+I132</f>
        <v>98.137200000000007</v>
      </c>
      <c r="K132" s="15">
        <f>J132*1.1</f>
        <v>107.95092000000001</v>
      </c>
      <c r="L132" s="7"/>
      <c r="M132" s="4" t="s">
        <v>694</v>
      </c>
      <c r="N132" s="7" t="s">
        <v>1026</v>
      </c>
      <c r="O132" s="8" t="s">
        <v>1027</v>
      </c>
      <c r="P132" s="10">
        <v>45870</v>
      </c>
    </row>
    <row r="133" spans="1:16" ht="345" x14ac:dyDescent="0.2">
      <c r="A133" s="3" t="s">
        <v>88</v>
      </c>
      <c r="B133" s="4" t="s">
        <v>306</v>
      </c>
      <c r="C133" s="4" t="s">
        <v>432</v>
      </c>
      <c r="D133" s="4" t="s">
        <v>287</v>
      </c>
      <c r="E133" s="4" t="s">
        <v>180</v>
      </c>
      <c r="F133" s="5">
        <v>15</v>
      </c>
      <c r="G133" s="6">
        <v>66.760000000000005</v>
      </c>
      <c r="H133" s="14">
        <f>G133*0.17</f>
        <v>11.349200000000002</v>
      </c>
      <c r="I133" s="15">
        <f>G133*0.3</f>
        <v>20.028000000000002</v>
      </c>
      <c r="J133" s="15">
        <f>G133+H133+I133</f>
        <v>98.137200000000007</v>
      </c>
      <c r="K133" s="15">
        <f>J133*1.1</f>
        <v>107.95092000000001</v>
      </c>
      <c r="L133" s="7"/>
      <c r="M133" s="4" t="s">
        <v>694</v>
      </c>
      <c r="N133" s="7" t="s">
        <v>1026</v>
      </c>
      <c r="O133" s="8" t="s">
        <v>1029</v>
      </c>
      <c r="P133" s="10">
        <v>45870</v>
      </c>
    </row>
    <row r="134" spans="1:16" ht="345" x14ac:dyDescent="0.2">
      <c r="A134" s="3" t="s">
        <v>88</v>
      </c>
      <c r="B134" s="4" t="s">
        <v>306</v>
      </c>
      <c r="C134" s="4" t="s">
        <v>433</v>
      </c>
      <c r="D134" s="4" t="s">
        <v>287</v>
      </c>
      <c r="E134" s="4" t="s">
        <v>180</v>
      </c>
      <c r="F134" s="5">
        <v>30</v>
      </c>
      <c r="G134" s="6">
        <v>135.69</v>
      </c>
      <c r="H134" s="14">
        <f>G134*0.14</f>
        <v>18.996600000000001</v>
      </c>
      <c r="I134" s="15">
        <f>G134*0.22</f>
        <v>29.851800000000001</v>
      </c>
      <c r="J134" s="15">
        <f>G134+H134+I134</f>
        <v>184.5384</v>
      </c>
      <c r="K134" s="15">
        <f>J134*1.1</f>
        <v>202.99224000000001</v>
      </c>
      <c r="L134" s="7"/>
      <c r="M134" s="4" t="s">
        <v>694</v>
      </c>
      <c r="N134" s="7" t="s">
        <v>1026</v>
      </c>
      <c r="O134" s="8" t="s">
        <v>1028</v>
      </c>
      <c r="P134" s="10">
        <v>45870</v>
      </c>
    </row>
    <row r="135" spans="1:16" ht="345" x14ac:dyDescent="0.2">
      <c r="A135" s="3" t="s">
        <v>88</v>
      </c>
      <c r="B135" s="4" t="s">
        <v>306</v>
      </c>
      <c r="C135" s="4" t="s">
        <v>433</v>
      </c>
      <c r="D135" s="4" t="s">
        <v>287</v>
      </c>
      <c r="E135" s="4" t="s">
        <v>180</v>
      </c>
      <c r="F135" s="5">
        <v>30</v>
      </c>
      <c r="G135" s="6">
        <v>135.69</v>
      </c>
      <c r="H135" s="14">
        <f>G135*0.14</f>
        <v>18.996600000000001</v>
      </c>
      <c r="I135" s="15">
        <f>G135*0.22</f>
        <v>29.851800000000001</v>
      </c>
      <c r="J135" s="15">
        <f>G135+H135+I135</f>
        <v>184.5384</v>
      </c>
      <c r="K135" s="15">
        <f>J135*1.1</f>
        <v>202.99224000000001</v>
      </c>
      <c r="L135" s="7"/>
      <c r="M135" s="4" t="s">
        <v>694</v>
      </c>
      <c r="N135" s="7" t="s">
        <v>1026</v>
      </c>
      <c r="O135" s="8" t="s">
        <v>1030</v>
      </c>
      <c r="P135" s="10">
        <v>45870</v>
      </c>
    </row>
    <row r="136" spans="1:16" ht="409.5" x14ac:dyDescent="0.2">
      <c r="A136" s="3" t="s">
        <v>88</v>
      </c>
      <c r="B136" s="4" t="s">
        <v>246</v>
      </c>
      <c r="C136" s="4" t="s">
        <v>816</v>
      </c>
      <c r="D136" s="4" t="s">
        <v>288</v>
      </c>
      <c r="E136" s="4" t="s">
        <v>180</v>
      </c>
      <c r="F136" s="5">
        <v>10</v>
      </c>
      <c r="G136" s="6">
        <v>146.30000000000001</v>
      </c>
      <c r="H136" s="14">
        <f>G136*0.14</f>
        <v>20.482000000000003</v>
      </c>
      <c r="I136" s="15">
        <f>G136*0.22</f>
        <v>32.186</v>
      </c>
      <c r="J136" s="15">
        <f>G136+H136+I136</f>
        <v>198.96800000000002</v>
      </c>
      <c r="K136" s="15">
        <f>J136*1.1</f>
        <v>218.86480000000003</v>
      </c>
      <c r="L136" s="7"/>
      <c r="M136" s="4" t="s">
        <v>810</v>
      </c>
      <c r="N136" s="7" t="s">
        <v>1122</v>
      </c>
      <c r="O136" s="8" t="s">
        <v>817</v>
      </c>
      <c r="P136" s="10">
        <v>45881</v>
      </c>
    </row>
    <row r="137" spans="1:16" ht="409.5" x14ac:dyDescent="0.2">
      <c r="A137" s="3" t="s">
        <v>88</v>
      </c>
      <c r="B137" s="4" t="s">
        <v>246</v>
      </c>
      <c r="C137" s="4" t="s">
        <v>819</v>
      </c>
      <c r="D137" s="4" t="s">
        <v>288</v>
      </c>
      <c r="E137" s="4" t="s">
        <v>180</v>
      </c>
      <c r="F137" s="5">
        <v>20</v>
      </c>
      <c r="G137" s="6">
        <v>292.60000000000002</v>
      </c>
      <c r="H137" s="14">
        <f>G137*0.14</f>
        <v>40.964000000000006</v>
      </c>
      <c r="I137" s="15">
        <f>G137*0.22</f>
        <v>64.372</v>
      </c>
      <c r="J137" s="15">
        <f>G137+H137+I137</f>
        <v>397.93600000000004</v>
      </c>
      <c r="K137" s="15">
        <f>J137*1.1</f>
        <v>437.72960000000006</v>
      </c>
      <c r="L137" s="7"/>
      <c r="M137" s="4" t="s">
        <v>810</v>
      </c>
      <c r="N137" s="7" t="s">
        <v>1122</v>
      </c>
      <c r="O137" s="8" t="s">
        <v>820</v>
      </c>
      <c r="P137" s="10">
        <v>45881</v>
      </c>
    </row>
    <row r="138" spans="1:16" ht="409.5" x14ac:dyDescent="0.2">
      <c r="A138" s="3" t="s">
        <v>88</v>
      </c>
      <c r="B138" s="4" t="s">
        <v>246</v>
      </c>
      <c r="C138" s="4" t="s">
        <v>192</v>
      </c>
      <c r="D138" s="4" t="s">
        <v>288</v>
      </c>
      <c r="E138" s="4" t="s">
        <v>180</v>
      </c>
      <c r="F138" s="5">
        <v>5</v>
      </c>
      <c r="G138" s="6">
        <v>80.12</v>
      </c>
      <c r="H138" s="14">
        <f>G138*0.17</f>
        <v>13.620400000000002</v>
      </c>
      <c r="I138" s="15">
        <f>G138*0.3</f>
        <v>24.036000000000001</v>
      </c>
      <c r="J138" s="15">
        <f>G138+H138+I138</f>
        <v>117.77640000000001</v>
      </c>
      <c r="K138" s="15">
        <f>J138*1.1</f>
        <v>129.55404000000001</v>
      </c>
      <c r="L138" s="7"/>
      <c r="M138" s="4" t="s">
        <v>810</v>
      </c>
      <c r="N138" s="7" t="s">
        <v>1122</v>
      </c>
      <c r="O138" s="8" t="s">
        <v>828</v>
      </c>
      <c r="P138" s="10">
        <v>45881</v>
      </c>
    </row>
    <row r="139" spans="1:16" ht="409.5" x14ac:dyDescent="0.2">
      <c r="A139" s="3" t="s">
        <v>88</v>
      </c>
      <c r="B139" s="4" t="s">
        <v>246</v>
      </c>
      <c r="C139" s="4" t="s">
        <v>191</v>
      </c>
      <c r="D139" s="4" t="s">
        <v>288</v>
      </c>
      <c r="E139" s="4" t="s">
        <v>180</v>
      </c>
      <c r="F139" s="5">
        <v>10</v>
      </c>
      <c r="G139" s="6">
        <v>146.30000000000001</v>
      </c>
      <c r="H139" s="14">
        <f>G139*0.14</f>
        <v>20.482000000000003</v>
      </c>
      <c r="I139" s="15">
        <f>G139*0.22</f>
        <v>32.186</v>
      </c>
      <c r="J139" s="15">
        <f>G139+H139+I139</f>
        <v>198.96800000000002</v>
      </c>
      <c r="K139" s="15">
        <f>J139*1.1</f>
        <v>218.86480000000003</v>
      </c>
      <c r="L139" s="7"/>
      <c r="M139" s="4" t="s">
        <v>810</v>
      </c>
      <c r="N139" s="7" t="s">
        <v>1122</v>
      </c>
      <c r="O139" s="8" t="s">
        <v>818</v>
      </c>
      <c r="P139" s="10">
        <v>45881</v>
      </c>
    </row>
    <row r="140" spans="1:16" ht="409.5" x14ac:dyDescent="0.2">
      <c r="A140" s="3" t="s">
        <v>88</v>
      </c>
      <c r="B140" s="4" t="s">
        <v>246</v>
      </c>
      <c r="C140" s="4" t="s">
        <v>821</v>
      </c>
      <c r="D140" s="4" t="s">
        <v>288</v>
      </c>
      <c r="E140" s="4" t="s">
        <v>180</v>
      </c>
      <c r="F140" s="5">
        <v>20</v>
      </c>
      <c r="G140" s="6">
        <v>292.60000000000002</v>
      </c>
      <c r="H140" s="14">
        <f>G140*0.14</f>
        <v>40.964000000000006</v>
      </c>
      <c r="I140" s="15">
        <f>G140*0.22</f>
        <v>64.372</v>
      </c>
      <c r="J140" s="15">
        <f>G140+H140+I140</f>
        <v>397.93600000000004</v>
      </c>
      <c r="K140" s="15">
        <f>J140*1.1</f>
        <v>437.72960000000006</v>
      </c>
      <c r="L140" s="7"/>
      <c r="M140" s="4" t="s">
        <v>810</v>
      </c>
      <c r="N140" s="7" t="s">
        <v>1122</v>
      </c>
      <c r="O140" s="8" t="s">
        <v>822</v>
      </c>
      <c r="P140" s="10">
        <v>45881</v>
      </c>
    </row>
    <row r="141" spans="1:16" ht="409.5" x14ac:dyDescent="0.2">
      <c r="A141" s="3" t="s">
        <v>88</v>
      </c>
      <c r="B141" s="4" t="s">
        <v>246</v>
      </c>
      <c r="C141" s="4" t="s">
        <v>782</v>
      </c>
      <c r="D141" s="4" t="s">
        <v>288</v>
      </c>
      <c r="E141" s="4" t="s">
        <v>180</v>
      </c>
      <c r="F141" s="5">
        <v>10</v>
      </c>
      <c r="G141" s="6">
        <v>146.30000000000001</v>
      </c>
      <c r="H141" s="14">
        <f>G141*0.14</f>
        <v>20.482000000000003</v>
      </c>
      <c r="I141" s="15">
        <f>G141*0.22</f>
        <v>32.186</v>
      </c>
      <c r="J141" s="15">
        <f>G141+H141+I141</f>
        <v>198.96800000000002</v>
      </c>
      <c r="K141" s="15">
        <f>J141*1.1</f>
        <v>218.86480000000003</v>
      </c>
      <c r="L141" s="7"/>
      <c r="M141" s="4" t="s">
        <v>247</v>
      </c>
      <c r="N141" s="7" t="s">
        <v>1122</v>
      </c>
      <c r="O141" s="8" t="s">
        <v>248</v>
      </c>
      <c r="P141" s="10">
        <v>45881</v>
      </c>
    </row>
    <row r="142" spans="1:16" ht="409.5" x14ac:dyDescent="0.2">
      <c r="A142" s="3" t="s">
        <v>88</v>
      </c>
      <c r="B142" s="4" t="s">
        <v>246</v>
      </c>
      <c r="C142" s="4" t="s">
        <v>782</v>
      </c>
      <c r="D142" s="4" t="s">
        <v>288</v>
      </c>
      <c r="E142" s="4" t="s">
        <v>180</v>
      </c>
      <c r="F142" s="5">
        <v>10</v>
      </c>
      <c r="G142" s="6">
        <v>146.30000000000001</v>
      </c>
      <c r="H142" s="14">
        <f>G142*0.14</f>
        <v>20.482000000000003</v>
      </c>
      <c r="I142" s="15">
        <f>G142*0.22</f>
        <v>32.186</v>
      </c>
      <c r="J142" s="15">
        <f>G142+H142+I142</f>
        <v>198.96800000000002</v>
      </c>
      <c r="K142" s="15">
        <f>J142*1.1</f>
        <v>218.86480000000003</v>
      </c>
      <c r="L142" s="7"/>
      <c r="M142" s="4" t="s">
        <v>247</v>
      </c>
      <c r="N142" s="7" t="s">
        <v>1122</v>
      </c>
      <c r="O142" s="8" t="s">
        <v>251</v>
      </c>
      <c r="P142" s="10">
        <v>45881</v>
      </c>
    </row>
    <row r="143" spans="1:16" ht="409.5" x14ac:dyDescent="0.2">
      <c r="A143" s="3" t="s">
        <v>88</v>
      </c>
      <c r="B143" s="4" t="s">
        <v>246</v>
      </c>
      <c r="C143" s="4" t="s">
        <v>782</v>
      </c>
      <c r="D143" s="4" t="s">
        <v>288</v>
      </c>
      <c r="E143" s="4" t="s">
        <v>180</v>
      </c>
      <c r="F143" s="5">
        <v>10</v>
      </c>
      <c r="G143" s="6">
        <v>146.30000000000001</v>
      </c>
      <c r="H143" s="14">
        <f>G143*0.14</f>
        <v>20.482000000000003</v>
      </c>
      <c r="I143" s="15">
        <f>G143*0.22</f>
        <v>32.186</v>
      </c>
      <c r="J143" s="15">
        <f>G143+H143+I143</f>
        <v>198.96800000000002</v>
      </c>
      <c r="K143" s="15">
        <f>J143*1.1</f>
        <v>218.86480000000003</v>
      </c>
      <c r="L143" s="7"/>
      <c r="M143" s="4" t="s">
        <v>810</v>
      </c>
      <c r="N143" s="7" t="s">
        <v>1122</v>
      </c>
      <c r="O143" s="8" t="s">
        <v>248</v>
      </c>
      <c r="P143" s="10">
        <v>45881</v>
      </c>
    </row>
    <row r="144" spans="1:16" ht="409.5" x14ac:dyDescent="0.2">
      <c r="A144" s="3" t="s">
        <v>88</v>
      </c>
      <c r="B144" s="4" t="s">
        <v>246</v>
      </c>
      <c r="C144" s="4" t="s">
        <v>782</v>
      </c>
      <c r="D144" s="4" t="s">
        <v>288</v>
      </c>
      <c r="E144" s="4" t="s">
        <v>180</v>
      </c>
      <c r="F144" s="5">
        <v>10</v>
      </c>
      <c r="G144" s="6">
        <v>146.30000000000001</v>
      </c>
      <c r="H144" s="14">
        <f>G144*0.14</f>
        <v>20.482000000000003</v>
      </c>
      <c r="I144" s="15">
        <f>G144*0.22</f>
        <v>32.186</v>
      </c>
      <c r="J144" s="15">
        <f>G144+H144+I144</f>
        <v>198.96800000000002</v>
      </c>
      <c r="K144" s="15">
        <f>J144*1.1</f>
        <v>218.86480000000003</v>
      </c>
      <c r="L144" s="7"/>
      <c r="M144" s="4" t="s">
        <v>810</v>
      </c>
      <c r="N144" s="7" t="s">
        <v>1122</v>
      </c>
      <c r="O144" s="8" t="s">
        <v>251</v>
      </c>
      <c r="P144" s="10">
        <v>45881</v>
      </c>
    </row>
    <row r="145" spans="1:16" ht="409.5" x14ac:dyDescent="0.2">
      <c r="A145" s="3" t="s">
        <v>88</v>
      </c>
      <c r="B145" s="4" t="s">
        <v>246</v>
      </c>
      <c r="C145" s="4" t="s">
        <v>783</v>
      </c>
      <c r="D145" s="4" t="s">
        <v>288</v>
      </c>
      <c r="E145" s="4" t="s">
        <v>180</v>
      </c>
      <c r="F145" s="5">
        <v>20</v>
      </c>
      <c r="G145" s="6">
        <v>292.60000000000002</v>
      </c>
      <c r="H145" s="14">
        <f>G145*0.14</f>
        <v>40.964000000000006</v>
      </c>
      <c r="I145" s="15">
        <f>G145*0.22</f>
        <v>64.372</v>
      </c>
      <c r="J145" s="15">
        <f>G145+H145+I145</f>
        <v>397.93600000000004</v>
      </c>
      <c r="K145" s="15">
        <f>J145*1.1</f>
        <v>437.72960000000006</v>
      </c>
      <c r="L145" s="7"/>
      <c r="M145" s="4" t="s">
        <v>247</v>
      </c>
      <c r="N145" s="7" t="s">
        <v>1122</v>
      </c>
      <c r="O145" s="8" t="s">
        <v>249</v>
      </c>
      <c r="P145" s="10">
        <v>45881</v>
      </c>
    </row>
    <row r="146" spans="1:16" ht="409.5" x14ac:dyDescent="0.2">
      <c r="A146" s="3" t="s">
        <v>88</v>
      </c>
      <c r="B146" s="4" t="s">
        <v>246</v>
      </c>
      <c r="C146" s="4" t="s">
        <v>783</v>
      </c>
      <c r="D146" s="4" t="s">
        <v>288</v>
      </c>
      <c r="E146" s="4" t="s">
        <v>180</v>
      </c>
      <c r="F146" s="5">
        <v>20</v>
      </c>
      <c r="G146" s="6">
        <v>292.60000000000002</v>
      </c>
      <c r="H146" s="14">
        <f>G146*0.14</f>
        <v>40.964000000000006</v>
      </c>
      <c r="I146" s="15">
        <f>G146*0.22</f>
        <v>64.372</v>
      </c>
      <c r="J146" s="15">
        <f>G146+H146+I146</f>
        <v>397.93600000000004</v>
      </c>
      <c r="K146" s="15">
        <f>J146*1.1</f>
        <v>437.72960000000006</v>
      </c>
      <c r="L146" s="7"/>
      <c r="M146" s="4" t="s">
        <v>810</v>
      </c>
      <c r="N146" s="7" t="s">
        <v>1122</v>
      </c>
      <c r="O146" s="8" t="s">
        <v>249</v>
      </c>
      <c r="P146" s="10">
        <v>45881</v>
      </c>
    </row>
    <row r="147" spans="1:16" ht="409.5" x14ac:dyDescent="0.2">
      <c r="A147" s="3" t="s">
        <v>88</v>
      </c>
      <c r="B147" s="4" t="s">
        <v>246</v>
      </c>
      <c r="C147" s="4" t="s">
        <v>781</v>
      </c>
      <c r="D147" s="4" t="s">
        <v>288</v>
      </c>
      <c r="E147" s="4" t="s">
        <v>180</v>
      </c>
      <c r="F147" s="5">
        <v>5</v>
      </c>
      <c r="G147" s="6">
        <v>80.12</v>
      </c>
      <c r="H147" s="14">
        <f>G147*0.17</f>
        <v>13.620400000000002</v>
      </c>
      <c r="I147" s="15">
        <f>G147*0.3</f>
        <v>24.036000000000001</v>
      </c>
      <c r="J147" s="15">
        <f>G147+H147+I147</f>
        <v>117.77640000000001</v>
      </c>
      <c r="K147" s="15">
        <f>J147*1.1</f>
        <v>129.55404000000001</v>
      </c>
      <c r="L147" s="7"/>
      <c r="M147" s="4" t="s">
        <v>247</v>
      </c>
      <c r="N147" s="7" t="s">
        <v>1122</v>
      </c>
      <c r="O147" s="8" t="s">
        <v>250</v>
      </c>
      <c r="P147" s="10">
        <v>45881</v>
      </c>
    </row>
    <row r="148" spans="1:16" ht="409.5" x14ac:dyDescent="0.2">
      <c r="A148" s="3" t="s">
        <v>88</v>
      </c>
      <c r="B148" s="4" t="s">
        <v>246</v>
      </c>
      <c r="C148" s="4" t="s">
        <v>781</v>
      </c>
      <c r="D148" s="4" t="s">
        <v>288</v>
      </c>
      <c r="E148" s="4" t="s">
        <v>180</v>
      </c>
      <c r="F148" s="5">
        <v>5</v>
      </c>
      <c r="G148" s="6">
        <v>80.12</v>
      </c>
      <c r="H148" s="14">
        <f>G148*0.17</f>
        <v>13.620400000000002</v>
      </c>
      <c r="I148" s="15">
        <f>G148*0.3</f>
        <v>24.036000000000001</v>
      </c>
      <c r="J148" s="15">
        <f>G148+H148+I148</f>
        <v>117.77640000000001</v>
      </c>
      <c r="K148" s="15">
        <f>J148*1.1</f>
        <v>129.55404000000001</v>
      </c>
      <c r="L148" s="7"/>
      <c r="M148" s="4" t="s">
        <v>810</v>
      </c>
      <c r="N148" s="7" t="s">
        <v>1122</v>
      </c>
      <c r="O148" s="8" t="s">
        <v>250</v>
      </c>
      <c r="P148" s="10">
        <v>45881</v>
      </c>
    </row>
    <row r="149" spans="1:16" ht="285" x14ac:dyDescent="0.2">
      <c r="A149" s="3" t="s">
        <v>31</v>
      </c>
      <c r="B149" s="4" t="s">
        <v>31</v>
      </c>
      <c r="C149" s="4" t="s">
        <v>1068</v>
      </c>
      <c r="D149" s="4" t="s">
        <v>291</v>
      </c>
      <c r="E149" s="4" t="s">
        <v>182</v>
      </c>
      <c r="F149" s="5">
        <v>60</v>
      </c>
      <c r="G149" s="6">
        <v>1196.03</v>
      </c>
      <c r="H149" s="14">
        <f>G149*0.1</f>
        <v>119.60300000000001</v>
      </c>
      <c r="I149" s="15">
        <f>G149*0.15</f>
        <v>179.40449999999998</v>
      </c>
      <c r="J149" s="15">
        <f>G149+H149+I149</f>
        <v>1495.0374999999999</v>
      </c>
      <c r="K149" s="15">
        <f>J149*1.1</f>
        <v>1644.54125</v>
      </c>
      <c r="L149" s="7"/>
      <c r="M149" s="4" t="s">
        <v>906</v>
      </c>
      <c r="N149" s="7" t="s">
        <v>1069</v>
      </c>
      <c r="O149" s="8" t="s">
        <v>412</v>
      </c>
      <c r="P149" s="10">
        <v>45873</v>
      </c>
    </row>
    <row r="150" spans="1:16" ht="285" x14ac:dyDescent="0.2">
      <c r="A150" s="3" t="s">
        <v>31</v>
      </c>
      <c r="B150" s="4" t="s">
        <v>31</v>
      </c>
      <c r="C150" s="4" t="s">
        <v>1070</v>
      </c>
      <c r="D150" s="4" t="s">
        <v>291</v>
      </c>
      <c r="E150" s="4" t="s">
        <v>182</v>
      </c>
      <c r="F150" s="5">
        <v>90</v>
      </c>
      <c r="G150" s="6">
        <v>1749.43</v>
      </c>
      <c r="H150" s="14">
        <f>G150*0.1</f>
        <v>174.94300000000001</v>
      </c>
      <c r="I150" s="15">
        <f>G150*0.15</f>
        <v>262.41449999999998</v>
      </c>
      <c r="J150" s="15">
        <f>G150+H150+I150</f>
        <v>2186.7874999999999</v>
      </c>
      <c r="K150" s="15">
        <f>J150*1.1</f>
        <v>2405.4662499999999</v>
      </c>
      <c r="L150" s="7"/>
      <c r="M150" s="4" t="s">
        <v>906</v>
      </c>
      <c r="N150" s="7" t="s">
        <v>1069</v>
      </c>
      <c r="O150" s="8" t="s">
        <v>413</v>
      </c>
      <c r="P150" s="10">
        <v>45873</v>
      </c>
    </row>
    <row r="151" spans="1:16" ht="315" x14ac:dyDescent="0.2">
      <c r="A151" s="3" t="s">
        <v>32</v>
      </c>
      <c r="B151" s="4" t="s">
        <v>730</v>
      </c>
      <c r="C151" s="4" t="s">
        <v>882</v>
      </c>
      <c r="D151" s="4" t="s">
        <v>705</v>
      </c>
      <c r="E151" s="4" t="s">
        <v>149</v>
      </c>
      <c r="F151" s="5">
        <v>1</v>
      </c>
      <c r="G151" s="6">
        <v>130.53</v>
      </c>
      <c r="H151" s="14">
        <f>G151*0.14</f>
        <v>18.2742</v>
      </c>
      <c r="I151" s="15">
        <f>G151*0.22</f>
        <v>28.7166</v>
      </c>
      <c r="J151" s="15">
        <f>G151+H151+I151</f>
        <v>177.52080000000001</v>
      </c>
      <c r="K151" s="15">
        <f>J151*1.1</f>
        <v>195.27288000000001</v>
      </c>
      <c r="L151" s="7"/>
      <c r="M151" s="4" t="s">
        <v>318</v>
      </c>
      <c r="N151" s="7" t="s">
        <v>842</v>
      </c>
      <c r="O151" s="8" t="s">
        <v>503</v>
      </c>
      <c r="P151" s="10">
        <v>45880</v>
      </c>
    </row>
    <row r="152" spans="1:16" ht="315" x14ac:dyDescent="0.2">
      <c r="A152" s="3" t="s">
        <v>32</v>
      </c>
      <c r="B152" s="4" t="s">
        <v>730</v>
      </c>
      <c r="C152" s="4" t="s">
        <v>882</v>
      </c>
      <c r="D152" s="4" t="s">
        <v>705</v>
      </c>
      <c r="E152" s="4" t="s">
        <v>149</v>
      </c>
      <c r="F152" s="5">
        <v>1</v>
      </c>
      <c r="G152" s="6">
        <v>130.53</v>
      </c>
      <c r="H152" s="14">
        <f>G152*0.14</f>
        <v>18.2742</v>
      </c>
      <c r="I152" s="15">
        <f>G152*0.22</f>
        <v>28.7166</v>
      </c>
      <c r="J152" s="15">
        <f>G152+H152+I152</f>
        <v>177.52080000000001</v>
      </c>
      <c r="K152" s="15">
        <f>J152*1.1</f>
        <v>195.27288000000001</v>
      </c>
      <c r="L152" s="7"/>
      <c r="M152" s="4" t="s">
        <v>731</v>
      </c>
      <c r="N152" s="7" t="s">
        <v>842</v>
      </c>
      <c r="O152" s="8" t="s">
        <v>503</v>
      </c>
      <c r="P152" s="10">
        <v>45880</v>
      </c>
    </row>
    <row r="153" spans="1:16" ht="285" x14ac:dyDescent="0.2">
      <c r="A153" s="3" t="s">
        <v>32</v>
      </c>
      <c r="B153" s="4" t="s">
        <v>730</v>
      </c>
      <c r="C153" s="4" t="s">
        <v>882</v>
      </c>
      <c r="D153" s="4" t="s">
        <v>491</v>
      </c>
      <c r="E153" s="4" t="s">
        <v>149</v>
      </c>
      <c r="F153" s="5">
        <v>1</v>
      </c>
      <c r="G153" s="6">
        <v>130.53</v>
      </c>
      <c r="H153" s="14">
        <f>G153*0.14</f>
        <v>18.2742</v>
      </c>
      <c r="I153" s="15">
        <f>G153*0.22</f>
        <v>28.7166</v>
      </c>
      <c r="J153" s="15">
        <f>G153+H153+I153</f>
        <v>177.52080000000001</v>
      </c>
      <c r="K153" s="15">
        <f>J153*1.1</f>
        <v>195.27288000000001</v>
      </c>
      <c r="L153" s="7"/>
      <c r="M153" s="4" t="s">
        <v>318</v>
      </c>
      <c r="N153" s="7" t="s">
        <v>842</v>
      </c>
      <c r="O153" s="8" t="s">
        <v>492</v>
      </c>
      <c r="P153" s="10">
        <v>45880</v>
      </c>
    </row>
    <row r="154" spans="1:16" ht="360" x14ac:dyDescent="0.2">
      <c r="A154" s="3" t="s">
        <v>32</v>
      </c>
      <c r="B154" s="4" t="s">
        <v>730</v>
      </c>
      <c r="C154" s="4" t="s">
        <v>882</v>
      </c>
      <c r="D154" s="4" t="s">
        <v>493</v>
      </c>
      <c r="E154" s="4" t="s">
        <v>149</v>
      </c>
      <c r="F154" s="5">
        <v>1</v>
      </c>
      <c r="G154" s="6">
        <v>130.53</v>
      </c>
      <c r="H154" s="14">
        <f>G154*0.14</f>
        <v>18.2742</v>
      </c>
      <c r="I154" s="15">
        <f>G154*0.22</f>
        <v>28.7166</v>
      </c>
      <c r="J154" s="15">
        <f>G154+H154+I154</f>
        <v>177.52080000000001</v>
      </c>
      <c r="K154" s="15">
        <f>J154*1.1</f>
        <v>195.27288000000001</v>
      </c>
      <c r="L154" s="7"/>
      <c r="M154" s="4" t="s">
        <v>318</v>
      </c>
      <c r="N154" s="7" t="s">
        <v>842</v>
      </c>
      <c r="O154" s="8" t="s">
        <v>494</v>
      </c>
      <c r="P154" s="10">
        <v>45880</v>
      </c>
    </row>
    <row r="155" spans="1:16" ht="285" x14ac:dyDescent="0.2">
      <c r="A155" s="3" t="s">
        <v>32</v>
      </c>
      <c r="B155" s="4" t="s">
        <v>730</v>
      </c>
      <c r="C155" s="4" t="s">
        <v>753</v>
      </c>
      <c r="D155" s="4" t="s">
        <v>491</v>
      </c>
      <c r="E155" s="4" t="s">
        <v>149</v>
      </c>
      <c r="F155" s="5">
        <v>1</v>
      </c>
      <c r="G155" s="6">
        <v>130.53</v>
      </c>
      <c r="H155" s="14">
        <f>G155*0.14</f>
        <v>18.2742</v>
      </c>
      <c r="I155" s="15">
        <f>G155*0.22</f>
        <v>28.7166</v>
      </c>
      <c r="J155" s="15">
        <f>G155+H155+I155</f>
        <v>177.52080000000001</v>
      </c>
      <c r="K155" s="15">
        <f>J155*1.1</f>
        <v>195.27288000000001</v>
      </c>
      <c r="L155" s="7"/>
      <c r="M155" s="4" t="s">
        <v>731</v>
      </c>
      <c r="N155" s="7" t="s">
        <v>842</v>
      </c>
      <c r="O155" s="8" t="s">
        <v>492</v>
      </c>
      <c r="P155" s="10">
        <v>45880</v>
      </c>
    </row>
    <row r="156" spans="1:16" ht="285" x14ac:dyDescent="0.2">
      <c r="A156" s="3" t="s">
        <v>32</v>
      </c>
      <c r="B156" s="4" t="s">
        <v>730</v>
      </c>
      <c r="C156" s="4" t="s">
        <v>753</v>
      </c>
      <c r="D156" s="4" t="s">
        <v>555</v>
      </c>
      <c r="E156" s="4" t="s">
        <v>149</v>
      </c>
      <c r="F156" s="5">
        <v>1</v>
      </c>
      <c r="G156" s="6">
        <v>130.53</v>
      </c>
      <c r="H156" s="14">
        <f>G156*0.14</f>
        <v>18.2742</v>
      </c>
      <c r="I156" s="15">
        <f>G156*0.22</f>
        <v>28.7166</v>
      </c>
      <c r="J156" s="15">
        <f>G156+H156+I156</f>
        <v>177.52080000000001</v>
      </c>
      <c r="K156" s="15">
        <f>J156*1.1</f>
        <v>195.27288000000001</v>
      </c>
      <c r="L156" s="7"/>
      <c r="M156" s="4" t="s">
        <v>731</v>
      </c>
      <c r="N156" s="7" t="s">
        <v>842</v>
      </c>
      <c r="O156" s="8" t="s">
        <v>494</v>
      </c>
      <c r="P156" s="10">
        <v>45880</v>
      </c>
    </row>
    <row r="157" spans="1:16" ht="360" x14ac:dyDescent="0.2">
      <c r="A157" s="3" t="s">
        <v>32</v>
      </c>
      <c r="B157" s="4" t="s">
        <v>730</v>
      </c>
      <c r="C157" s="4" t="s">
        <v>753</v>
      </c>
      <c r="D157" s="4" t="s">
        <v>493</v>
      </c>
      <c r="E157" s="4" t="s">
        <v>149</v>
      </c>
      <c r="F157" s="5">
        <v>1</v>
      </c>
      <c r="G157" s="6">
        <v>130.53</v>
      </c>
      <c r="H157" s="14">
        <f>G157*0.14</f>
        <v>18.2742</v>
      </c>
      <c r="I157" s="15">
        <f>G157*0.22</f>
        <v>28.7166</v>
      </c>
      <c r="J157" s="15">
        <f>G157+H157+I157</f>
        <v>177.52080000000001</v>
      </c>
      <c r="K157" s="15">
        <f>J157*1.1</f>
        <v>195.27288000000001</v>
      </c>
      <c r="L157" s="7"/>
      <c r="M157" s="4" t="s">
        <v>731</v>
      </c>
      <c r="N157" s="7" t="s">
        <v>842</v>
      </c>
      <c r="O157" s="8" t="s">
        <v>754</v>
      </c>
      <c r="P157" s="10">
        <v>45880</v>
      </c>
    </row>
    <row r="158" spans="1:16" ht="360" x14ac:dyDescent="0.2">
      <c r="A158" s="3" t="s">
        <v>32</v>
      </c>
      <c r="B158" s="4" t="s">
        <v>730</v>
      </c>
      <c r="C158" s="4" t="s">
        <v>753</v>
      </c>
      <c r="D158" s="4" t="s">
        <v>493</v>
      </c>
      <c r="E158" s="4" t="s">
        <v>149</v>
      </c>
      <c r="F158" s="5">
        <v>1</v>
      </c>
      <c r="G158" s="6">
        <v>130.53</v>
      </c>
      <c r="H158" s="14">
        <f>G158*0.14</f>
        <v>18.2742</v>
      </c>
      <c r="I158" s="15">
        <f>G158*0.22</f>
        <v>28.7166</v>
      </c>
      <c r="J158" s="15">
        <f>G158+H158+I158</f>
        <v>177.52080000000001</v>
      </c>
      <c r="K158" s="15">
        <f>J158*1.1</f>
        <v>195.27288000000001</v>
      </c>
      <c r="L158" s="7"/>
      <c r="M158" s="4" t="s">
        <v>731</v>
      </c>
      <c r="N158" s="7" t="s">
        <v>842</v>
      </c>
      <c r="O158" s="8" t="s">
        <v>494</v>
      </c>
      <c r="P158" s="10">
        <v>45880</v>
      </c>
    </row>
    <row r="159" spans="1:16" ht="285" x14ac:dyDescent="0.2">
      <c r="A159" s="3" t="s">
        <v>32</v>
      </c>
      <c r="B159" s="4" t="s">
        <v>730</v>
      </c>
      <c r="C159" s="4" t="s">
        <v>1162</v>
      </c>
      <c r="D159" s="4" t="s">
        <v>555</v>
      </c>
      <c r="E159" s="4" t="s">
        <v>149</v>
      </c>
      <c r="F159" s="5">
        <v>1</v>
      </c>
      <c r="G159" s="6">
        <v>130.53</v>
      </c>
      <c r="H159" s="14">
        <f>G159*0.14</f>
        <v>18.2742</v>
      </c>
      <c r="I159" s="15">
        <f>G159*0.22</f>
        <v>28.7166</v>
      </c>
      <c r="J159" s="15">
        <f>G159+H159+I159</f>
        <v>177.52080000000001</v>
      </c>
      <c r="K159" s="15">
        <f>J159*1.1</f>
        <v>195.27288000000001</v>
      </c>
      <c r="L159" s="7"/>
      <c r="M159" s="4" t="s">
        <v>318</v>
      </c>
      <c r="N159" s="7" t="s">
        <v>842</v>
      </c>
      <c r="O159" s="8" t="s">
        <v>494</v>
      </c>
      <c r="P159" s="10">
        <v>45880</v>
      </c>
    </row>
    <row r="160" spans="1:16" ht="409.5" x14ac:dyDescent="0.2">
      <c r="A160" s="3" t="s">
        <v>98</v>
      </c>
      <c r="B160" s="4" t="s">
        <v>937</v>
      </c>
      <c r="C160" s="4" t="s">
        <v>450</v>
      </c>
      <c r="D160" s="4" t="s">
        <v>675</v>
      </c>
      <c r="E160" s="4" t="s">
        <v>183</v>
      </c>
      <c r="F160" s="5">
        <v>10</v>
      </c>
      <c r="G160" s="6">
        <v>215.9</v>
      </c>
      <c r="H160" s="14">
        <f>G160*0.14</f>
        <v>30.226000000000003</v>
      </c>
      <c r="I160" s="15">
        <f>G160*0.22</f>
        <v>47.498000000000005</v>
      </c>
      <c r="J160" s="15">
        <f>G160+H160+I160</f>
        <v>293.62400000000002</v>
      </c>
      <c r="K160" s="15">
        <f>J160*1.1</f>
        <v>322.98640000000006</v>
      </c>
      <c r="L160" s="7"/>
      <c r="M160" s="4" t="s">
        <v>927</v>
      </c>
      <c r="N160" s="7" t="s">
        <v>1055</v>
      </c>
      <c r="O160" s="8" t="s">
        <v>1056</v>
      </c>
      <c r="P160" s="10">
        <v>45873</v>
      </c>
    </row>
    <row r="161" spans="1:16" ht="409.5" x14ac:dyDescent="0.2">
      <c r="A161" s="3" t="s">
        <v>86</v>
      </c>
      <c r="B161" s="4" t="s">
        <v>524</v>
      </c>
      <c r="C161" s="4" t="s">
        <v>448</v>
      </c>
      <c r="D161" s="4" t="s">
        <v>290</v>
      </c>
      <c r="E161" s="4" t="s">
        <v>175</v>
      </c>
      <c r="F161" s="5">
        <v>60</v>
      </c>
      <c r="G161" s="6">
        <v>1630.8</v>
      </c>
      <c r="H161" s="14">
        <f>G161*0.1</f>
        <v>163.08000000000001</v>
      </c>
      <c r="I161" s="15">
        <f>G161*0.15</f>
        <v>244.61999999999998</v>
      </c>
      <c r="J161" s="15">
        <f>G161+H161+I161</f>
        <v>2038.4999999999998</v>
      </c>
      <c r="K161" s="15">
        <f>J161*1.1</f>
        <v>2242.35</v>
      </c>
      <c r="L161" s="7"/>
      <c r="M161" s="4" t="s">
        <v>853</v>
      </c>
      <c r="N161" s="7" t="s">
        <v>1144</v>
      </c>
      <c r="O161" s="8" t="s">
        <v>525</v>
      </c>
      <c r="P161" s="10">
        <v>45880</v>
      </c>
    </row>
    <row r="162" spans="1:16" ht="409.5" x14ac:dyDescent="0.2">
      <c r="A162" s="3" t="s">
        <v>33</v>
      </c>
      <c r="B162" s="4" t="s">
        <v>33</v>
      </c>
      <c r="C162" s="4" t="s">
        <v>315</v>
      </c>
      <c r="D162" s="4" t="s">
        <v>288</v>
      </c>
      <c r="E162" s="4" t="s">
        <v>159</v>
      </c>
      <c r="F162" s="5">
        <v>28</v>
      </c>
      <c r="G162" s="6">
        <v>20602.830000000002</v>
      </c>
      <c r="H162" s="14">
        <f>G162*0.1</f>
        <v>2060.2830000000004</v>
      </c>
      <c r="I162" s="15">
        <f>G162*0.15</f>
        <v>3090.4245000000001</v>
      </c>
      <c r="J162" s="15">
        <f>G162+H162+I162</f>
        <v>25753.537500000002</v>
      </c>
      <c r="K162" s="15">
        <f>J162*1.1</f>
        <v>28328.891250000004</v>
      </c>
      <c r="L162" s="7"/>
      <c r="M162" s="4" t="s">
        <v>889</v>
      </c>
      <c r="N162" s="7" t="s">
        <v>1104</v>
      </c>
      <c r="O162" s="8" t="s">
        <v>539</v>
      </c>
      <c r="P162" s="10">
        <v>45874</v>
      </c>
    </row>
    <row r="163" spans="1:16" ht="409.5" x14ac:dyDescent="0.2">
      <c r="A163" s="3" t="s">
        <v>33</v>
      </c>
      <c r="B163" s="4" t="s">
        <v>33</v>
      </c>
      <c r="C163" s="4" t="s">
        <v>315</v>
      </c>
      <c r="D163" s="4" t="s">
        <v>288</v>
      </c>
      <c r="E163" s="4" t="s">
        <v>159</v>
      </c>
      <c r="F163" s="5">
        <v>28</v>
      </c>
      <c r="G163" s="6">
        <v>20602.830000000002</v>
      </c>
      <c r="H163" s="14">
        <f>G163*0.1</f>
        <v>2060.2830000000004</v>
      </c>
      <c r="I163" s="15">
        <f>G163*0.15</f>
        <v>3090.4245000000001</v>
      </c>
      <c r="J163" s="15">
        <f>G163+H163+I163</f>
        <v>25753.537500000002</v>
      </c>
      <c r="K163" s="15">
        <f>J163*1.1</f>
        <v>28328.891250000004</v>
      </c>
      <c r="L163" s="7"/>
      <c r="M163" s="4" t="s">
        <v>536</v>
      </c>
      <c r="N163" s="7" t="s">
        <v>1104</v>
      </c>
      <c r="O163" s="8" t="s">
        <v>539</v>
      </c>
      <c r="P163" s="10">
        <v>45874</v>
      </c>
    </row>
    <row r="164" spans="1:16" ht="195" x14ac:dyDescent="0.2">
      <c r="A164" s="3" t="s">
        <v>33</v>
      </c>
      <c r="B164" s="4" t="s">
        <v>33</v>
      </c>
      <c r="C164" s="4" t="s">
        <v>557</v>
      </c>
      <c r="D164" s="4" t="s">
        <v>115</v>
      </c>
      <c r="E164" s="4" t="s">
        <v>159</v>
      </c>
      <c r="F164" s="5">
        <v>35</v>
      </c>
      <c r="G164" s="6">
        <v>18455.240000000002</v>
      </c>
      <c r="H164" s="14">
        <f>G164*0.1</f>
        <v>1845.5240000000003</v>
      </c>
      <c r="I164" s="15">
        <f>G164*0.15</f>
        <v>2768.2860000000001</v>
      </c>
      <c r="J164" s="15">
        <f>G164+H164+I164</f>
        <v>23069.050000000003</v>
      </c>
      <c r="K164" s="15">
        <f>J164*1.1</f>
        <v>25375.955000000005</v>
      </c>
      <c r="L164" s="7"/>
      <c r="M164" s="4" t="s">
        <v>745</v>
      </c>
      <c r="N164" s="7" t="s">
        <v>1145</v>
      </c>
      <c r="O164" s="8" t="s">
        <v>346</v>
      </c>
      <c r="P164" s="10">
        <v>45880</v>
      </c>
    </row>
    <row r="165" spans="1:16" ht="409.5" x14ac:dyDescent="0.2">
      <c r="A165" s="3" t="s">
        <v>33</v>
      </c>
      <c r="B165" s="4" t="s">
        <v>33</v>
      </c>
      <c r="C165" s="4" t="s">
        <v>784</v>
      </c>
      <c r="D165" s="4" t="s">
        <v>288</v>
      </c>
      <c r="E165" s="4" t="s">
        <v>159</v>
      </c>
      <c r="F165" s="5">
        <v>40</v>
      </c>
      <c r="G165" s="6">
        <v>30286.49</v>
      </c>
      <c r="H165" s="14">
        <f>G165*0.1</f>
        <v>3028.6490000000003</v>
      </c>
      <c r="I165" s="15">
        <f>G165*0.15</f>
        <v>4542.9735000000001</v>
      </c>
      <c r="J165" s="15">
        <f>G165+H165+I165</f>
        <v>37858.112500000003</v>
      </c>
      <c r="K165" s="15">
        <f>J165*1.1</f>
        <v>41643.923750000009</v>
      </c>
      <c r="L165" s="7"/>
      <c r="M165" s="4" t="s">
        <v>889</v>
      </c>
      <c r="N165" s="7" t="s">
        <v>1104</v>
      </c>
      <c r="O165" s="8" t="s">
        <v>540</v>
      </c>
      <c r="P165" s="10">
        <v>45874</v>
      </c>
    </row>
    <row r="166" spans="1:16" ht="409.5" x14ac:dyDescent="0.2">
      <c r="A166" s="3" t="s">
        <v>33</v>
      </c>
      <c r="B166" s="4" t="s">
        <v>33</v>
      </c>
      <c r="C166" s="4" t="s">
        <v>784</v>
      </c>
      <c r="D166" s="4" t="s">
        <v>288</v>
      </c>
      <c r="E166" s="4" t="s">
        <v>159</v>
      </c>
      <c r="F166" s="5">
        <v>40</v>
      </c>
      <c r="G166" s="6">
        <v>30286.49</v>
      </c>
      <c r="H166" s="14">
        <f>G166*0.1</f>
        <v>3028.6490000000003</v>
      </c>
      <c r="I166" s="15">
        <f>G166*0.15</f>
        <v>4542.9735000000001</v>
      </c>
      <c r="J166" s="15">
        <f>G166+H166+I166</f>
        <v>37858.112500000003</v>
      </c>
      <c r="K166" s="15">
        <f>J166*1.1</f>
        <v>41643.923750000009</v>
      </c>
      <c r="L166" s="7"/>
      <c r="M166" s="4" t="s">
        <v>536</v>
      </c>
      <c r="N166" s="7" t="s">
        <v>1104</v>
      </c>
      <c r="O166" s="8" t="s">
        <v>540</v>
      </c>
      <c r="P166" s="10">
        <v>45874</v>
      </c>
    </row>
    <row r="167" spans="1:16" ht="300" x14ac:dyDescent="0.2">
      <c r="A167" s="3" t="s">
        <v>33</v>
      </c>
      <c r="B167" s="4" t="s">
        <v>33</v>
      </c>
      <c r="C167" s="4" t="s">
        <v>345</v>
      </c>
      <c r="D167" s="4" t="s">
        <v>115</v>
      </c>
      <c r="E167" s="4"/>
      <c r="F167" s="5">
        <v>35</v>
      </c>
      <c r="G167" s="6">
        <v>18455.240000000002</v>
      </c>
      <c r="H167" s="14">
        <f>G167*0.1</f>
        <v>1845.5240000000003</v>
      </c>
      <c r="I167" s="15">
        <f>G167*0.15</f>
        <v>2768.2860000000001</v>
      </c>
      <c r="J167" s="15">
        <f>G167+H167+I167</f>
        <v>23069.050000000003</v>
      </c>
      <c r="K167" s="15">
        <f>J167*1.1</f>
        <v>25375.955000000005</v>
      </c>
      <c r="L167" s="7"/>
      <c r="M167" s="4" t="s">
        <v>258</v>
      </c>
      <c r="N167" s="7" t="s">
        <v>1145</v>
      </c>
      <c r="O167" s="8" t="s">
        <v>346</v>
      </c>
      <c r="P167" s="10">
        <v>45880</v>
      </c>
    </row>
    <row r="168" spans="1:16" ht="409.5" x14ac:dyDescent="0.2">
      <c r="A168" s="3" t="s">
        <v>33</v>
      </c>
      <c r="B168" s="4" t="s">
        <v>33</v>
      </c>
      <c r="C168" s="4" t="s">
        <v>907</v>
      </c>
      <c r="D168" s="4" t="s">
        <v>288</v>
      </c>
      <c r="E168" s="4" t="s">
        <v>159</v>
      </c>
      <c r="F168" s="5">
        <v>28</v>
      </c>
      <c r="G168" s="6">
        <v>10899.24</v>
      </c>
      <c r="H168" s="14">
        <f>G168*0.1</f>
        <v>1089.924</v>
      </c>
      <c r="I168" s="15">
        <f>G168*0.15</f>
        <v>1634.886</v>
      </c>
      <c r="J168" s="15">
        <f>G168+H168+I168</f>
        <v>13624.050000000001</v>
      </c>
      <c r="K168" s="15">
        <f>J168*1.1</f>
        <v>14986.455000000002</v>
      </c>
      <c r="L168" s="7"/>
      <c r="M168" s="4" t="s">
        <v>889</v>
      </c>
      <c r="N168" s="7" t="s">
        <v>1104</v>
      </c>
      <c r="O168" s="8" t="s">
        <v>537</v>
      </c>
      <c r="P168" s="10">
        <v>45874</v>
      </c>
    </row>
    <row r="169" spans="1:16" ht="409.5" x14ac:dyDescent="0.2">
      <c r="A169" s="3" t="s">
        <v>33</v>
      </c>
      <c r="B169" s="4" t="s">
        <v>33</v>
      </c>
      <c r="C169" s="4" t="s">
        <v>907</v>
      </c>
      <c r="D169" s="4" t="s">
        <v>288</v>
      </c>
      <c r="E169" s="4" t="s">
        <v>159</v>
      </c>
      <c r="F169" s="5">
        <v>28</v>
      </c>
      <c r="G169" s="6">
        <v>10899.24</v>
      </c>
      <c r="H169" s="14">
        <f>G169*0.1</f>
        <v>1089.924</v>
      </c>
      <c r="I169" s="15">
        <f>G169*0.15</f>
        <v>1634.886</v>
      </c>
      <c r="J169" s="15">
        <f>G169+H169+I169</f>
        <v>13624.050000000001</v>
      </c>
      <c r="K169" s="15">
        <f>J169*1.1</f>
        <v>14986.455000000002</v>
      </c>
      <c r="L169" s="7"/>
      <c r="M169" s="4" t="s">
        <v>889</v>
      </c>
      <c r="N169" s="7" t="s">
        <v>1104</v>
      </c>
      <c r="O169" s="8" t="s">
        <v>940</v>
      </c>
      <c r="P169" s="10">
        <v>45874</v>
      </c>
    </row>
    <row r="170" spans="1:16" ht="409.5" x14ac:dyDescent="0.2">
      <c r="A170" s="3" t="s">
        <v>33</v>
      </c>
      <c r="B170" s="4" t="s">
        <v>33</v>
      </c>
      <c r="C170" s="4" t="s">
        <v>907</v>
      </c>
      <c r="D170" s="4" t="s">
        <v>288</v>
      </c>
      <c r="E170" s="4" t="s">
        <v>159</v>
      </c>
      <c r="F170" s="5">
        <v>28</v>
      </c>
      <c r="G170" s="6">
        <v>10899.24</v>
      </c>
      <c r="H170" s="14">
        <f>G170*0.1</f>
        <v>1089.924</v>
      </c>
      <c r="I170" s="15">
        <f>G170*0.15</f>
        <v>1634.886</v>
      </c>
      <c r="J170" s="15">
        <f>G170+H170+I170</f>
        <v>13624.050000000001</v>
      </c>
      <c r="K170" s="15">
        <f>J170*1.1</f>
        <v>14986.455000000002</v>
      </c>
      <c r="L170" s="7"/>
      <c r="M170" s="4" t="s">
        <v>536</v>
      </c>
      <c r="N170" s="7" t="s">
        <v>1104</v>
      </c>
      <c r="O170" s="8" t="s">
        <v>537</v>
      </c>
      <c r="P170" s="10">
        <v>45874</v>
      </c>
    </row>
    <row r="171" spans="1:16" ht="409.5" x14ac:dyDescent="0.2">
      <c r="A171" s="3" t="s">
        <v>33</v>
      </c>
      <c r="B171" s="4" t="s">
        <v>33</v>
      </c>
      <c r="C171" s="4" t="s">
        <v>908</v>
      </c>
      <c r="D171" s="4" t="s">
        <v>288</v>
      </c>
      <c r="E171" s="4" t="s">
        <v>159</v>
      </c>
      <c r="F171" s="5">
        <v>40</v>
      </c>
      <c r="G171" s="6">
        <v>15427.61</v>
      </c>
      <c r="H171" s="14">
        <f>G171*0.1</f>
        <v>1542.7610000000002</v>
      </c>
      <c r="I171" s="15">
        <f>G171*0.15</f>
        <v>2314.1415000000002</v>
      </c>
      <c r="J171" s="15">
        <f>G171+H171+I171</f>
        <v>19284.512500000001</v>
      </c>
      <c r="K171" s="15">
        <f>J171*1.1</f>
        <v>21212.963750000003</v>
      </c>
      <c r="L171" s="7"/>
      <c r="M171" s="4" t="s">
        <v>889</v>
      </c>
      <c r="N171" s="7" t="s">
        <v>1104</v>
      </c>
      <c r="O171" s="8" t="s">
        <v>538</v>
      </c>
      <c r="P171" s="10">
        <v>45874</v>
      </c>
    </row>
    <row r="172" spans="1:16" ht="409.5" x14ac:dyDescent="0.2">
      <c r="A172" s="3" t="s">
        <v>33</v>
      </c>
      <c r="B172" s="4" t="s">
        <v>33</v>
      </c>
      <c r="C172" s="4" t="s">
        <v>908</v>
      </c>
      <c r="D172" s="4" t="s">
        <v>288</v>
      </c>
      <c r="E172" s="4" t="s">
        <v>159</v>
      </c>
      <c r="F172" s="5">
        <v>40</v>
      </c>
      <c r="G172" s="6">
        <v>15427.61</v>
      </c>
      <c r="H172" s="14">
        <f>G172*0.1</f>
        <v>1542.7610000000002</v>
      </c>
      <c r="I172" s="15">
        <f>G172*0.15</f>
        <v>2314.1415000000002</v>
      </c>
      <c r="J172" s="15">
        <f>G172+H172+I172</f>
        <v>19284.512500000001</v>
      </c>
      <c r="K172" s="15">
        <f>J172*1.1</f>
        <v>21212.963750000003</v>
      </c>
      <c r="L172" s="7"/>
      <c r="M172" s="4" t="s">
        <v>536</v>
      </c>
      <c r="N172" s="7" t="s">
        <v>1104</v>
      </c>
      <c r="O172" s="8" t="s">
        <v>538</v>
      </c>
      <c r="P172" s="10">
        <v>45874</v>
      </c>
    </row>
    <row r="173" spans="1:16" ht="409.5" x14ac:dyDescent="0.2">
      <c r="A173" s="3" t="s">
        <v>213</v>
      </c>
      <c r="B173" s="4" t="s">
        <v>633</v>
      </c>
      <c r="C173" s="4" t="s">
        <v>285</v>
      </c>
      <c r="D173" s="4" t="s">
        <v>290</v>
      </c>
      <c r="E173" s="4" t="s">
        <v>365</v>
      </c>
      <c r="F173" s="5">
        <v>30</v>
      </c>
      <c r="G173" s="6">
        <v>999.7</v>
      </c>
      <c r="H173" s="14">
        <f>G173*0.1</f>
        <v>99.970000000000013</v>
      </c>
      <c r="I173" s="15">
        <f>G173*0.15</f>
        <v>149.95500000000001</v>
      </c>
      <c r="J173" s="15">
        <f>G173+H173+I173</f>
        <v>1249.625</v>
      </c>
      <c r="K173" s="15">
        <f>J173*1.1</f>
        <v>1374.5875000000001</v>
      </c>
      <c r="L173" s="7"/>
      <c r="M173" s="4" t="s">
        <v>850</v>
      </c>
      <c r="N173" s="7" t="s">
        <v>1126</v>
      </c>
      <c r="O173" s="8" t="s">
        <v>483</v>
      </c>
      <c r="P173" s="10">
        <v>45881</v>
      </c>
    </row>
    <row r="174" spans="1:16" ht="409.5" x14ac:dyDescent="0.2">
      <c r="A174" s="3" t="s">
        <v>213</v>
      </c>
      <c r="B174" s="4" t="s">
        <v>633</v>
      </c>
      <c r="C174" s="4" t="s">
        <v>285</v>
      </c>
      <c r="D174" s="4" t="s">
        <v>290</v>
      </c>
      <c r="E174" s="4" t="s">
        <v>365</v>
      </c>
      <c r="F174" s="5">
        <v>30</v>
      </c>
      <c r="G174" s="6">
        <v>999.7</v>
      </c>
      <c r="H174" s="14">
        <f>G174*0.1</f>
        <v>99.970000000000013</v>
      </c>
      <c r="I174" s="15">
        <f>G174*0.15</f>
        <v>149.95500000000001</v>
      </c>
      <c r="J174" s="15">
        <f>G174+H174+I174</f>
        <v>1249.625</v>
      </c>
      <c r="K174" s="15">
        <f>J174*1.1</f>
        <v>1374.5875000000001</v>
      </c>
      <c r="L174" s="7"/>
      <c r="M174" s="4" t="s">
        <v>850</v>
      </c>
      <c r="N174" s="7" t="s">
        <v>1126</v>
      </c>
      <c r="O174" s="8" t="s">
        <v>366</v>
      </c>
      <c r="P174" s="10">
        <v>45881</v>
      </c>
    </row>
    <row r="175" spans="1:16" ht="409.5" x14ac:dyDescent="0.2">
      <c r="A175" s="3" t="s">
        <v>213</v>
      </c>
      <c r="B175" s="4" t="s">
        <v>633</v>
      </c>
      <c r="C175" s="4" t="s">
        <v>635</v>
      </c>
      <c r="D175" s="4" t="s">
        <v>290</v>
      </c>
      <c r="E175" s="4" t="s">
        <v>365</v>
      </c>
      <c r="F175" s="5">
        <v>30</v>
      </c>
      <c r="G175" s="6">
        <v>999.7</v>
      </c>
      <c r="H175" s="14">
        <f>G175*0.1</f>
        <v>99.970000000000013</v>
      </c>
      <c r="I175" s="15">
        <f>G175*0.15</f>
        <v>149.95500000000001</v>
      </c>
      <c r="J175" s="15">
        <f>G175+H175+I175</f>
        <v>1249.625</v>
      </c>
      <c r="K175" s="15">
        <f>J175*1.1</f>
        <v>1374.5875000000001</v>
      </c>
      <c r="L175" s="7"/>
      <c r="M175" s="4" t="s">
        <v>850</v>
      </c>
      <c r="N175" s="7" t="s">
        <v>1126</v>
      </c>
      <c r="O175" s="8" t="s">
        <v>367</v>
      </c>
      <c r="P175" s="10">
        <v>45881</v>
      </c>
    </row>
    <row r="176" spans="1:16" ht="409.5" x14ac:dyDescent="0.2">
      <c r="A176" s="3" t="s">
        <v>213</v>
      </c>
      <c r="B176" s="4" t="s">
        <v>633</v>
      </c>
      <c r="C176" s="4" t="s">
        <v>634</v>
      </c>
      <c r="D176" s="4" t="s">
        <v>290</v>
      </c>
      <c r="E176" s="4" t="s">
        <v>365</v>
      </c>
      <c r="F176" s="5">
        <v>30</v>
      </c>
      <c r="G176" s="6">
        <v>999.7</v>
      </c>
      <c r="H176" s="14">
        <f>G176*0.1</f>
        <v>99.970000000000013</v>
      </c>
      <c r="I176" s="15">
        <f>G176*0.15</f>
        <v>149.95500000000001</v>
      </c>
      <c r="J176" s="15">
        <f>G176+H176+I176</f>
        <v>1249.625</v>
      </c>
      <c r="K176" s="15">
        <f>J176*1.1</f>
        <v>1374.5875000000001</v>
      </c>
      <c r="L176" s="7"/>
      <c r="M176" s="4" t="s">
        <v>850</v>
      </c>
      <c r="N176" s="7" t="s">
        <v>1126</v>
      </c>
      <c r="O176" s="8" t="s">
        <v>368</v>
      </c>
      <c r="P176" s="10">
        <v>45881</v>
      </c>
    </row>
    <row r="177" spans="1:16" ht="409.5" x14ac:dyDescent="0.2">
      <c r="A177" s="3" t="s">
        <v>34</v>
      </c>
      <c r="B177" s="4" t="s">
        <v>34</v>
      </c>
      <c r="C177" s="4" t="s">
        <v>87</v>
      </c>
      <c r="D177" s="4" t="s">
        <v>272</v>
      </c>
      <c r="E177" s="4" t="s">
        <v>167</v>
      </c>
      <c r="F177" s="5">
        <v>5</v>
      </c>
      <c r="G177" s="6">
        <v>25.03</v>
      </c>
      <c r="H177" s="14">
        <f>G177*0.17</f>
        <v>4.2551000000000005</v>
      </c>
      <c r="I177" s="15">
        <f>G177*0.3</f>
        <v>7.5090000000000003</v>
      </c>
      <c r="J177" s="15">
        <f>G177+H177+I177</f>
        <v>36.7941</v>
      </c>
      <c r="K177" s="15">
        <f>J177*1.1</f>
        <v>40.473510000000005</v>
      </c>
      <c r="L177" s="7"/>
      <c r="M177" s="4" t="s">
        <v>35</v>
      </c>
      <c r="N177" s="7" t="s">
        <v>1130</v>
      </c>
      <c r="O177" s="8" t="s">
        <v>354</v>
      </c>
      <c r="P177" s="10">
        <v>45881</v>
      </c>
    </row>
    <row r="178" spans="1:16" ht="409.5" x14ac:dyDescent="0.2">
      <c r="A178" s="3" t="s">
        <v>34</v>
      </c>
      <c r="B178" s="4" t="s">
        <v>34</v>
      </c>
      <c r="C178" s="4" t="s">
        <v>87</v>
      </c>
      <c r="D178" s="4" t="s">
        <v>272</v>
      </c>
      <c r="E178" s="4" t="s">
        <v>167</v>
      </c>
      <c r="F178" s="5">
        <v>5</v>
      </c>
      <c r="G178" s="6">
        <v>25.03</v>
      </c>
      <c r="H178" s="14">
        <f>G178*0.17</f>
        <v>4.2551000000000005</v>
      </c>
      <c r="I178" s="15">
        <f>G178*0.3</f>
        <v>7.5090000000000003</v>
      </c>
      <c r="J178" s="15">
        <f>G178+H178+I178</f>
        <v>36.7941</v>
      </c>
      <c r="K178" s="15">
        <f>J178*1.1</f>
        <v>40.473510000000005</v>
      </c>
      <c r="L178" s="7"/>
      <c r="M178" s="4" t="s">
        <v>35</v>
      </c>
      <c r="N178" s="7" t="s">
        <v>1130</v>
      </c>
      <c r="O178" s="8" t="s">
        <v>456</v>
      </c>
      <c r="P178" s="10">
        <v>45881</v>
      </c>
    </row>
    <row r="179" spans="1:16" ht="409.5" x14ac:dyDescent="0.2">
      <c r="A179" s="3" t="s">
        <v>34</v>
      </c>
      <c r="B179" s="4" t="s">
        <v>34</v>
      </c>
      <c r="C179" s="4" t="s">
        <v>87</v>
      </c>
      <c r="D179" s="4" t="s">
        <v>272</v>
      </c>
      <c r="E179" s="4" t="s">
        <v>167</v>
      </c>
      <c r="F179" s="5">
        <v>5</v>
      </c>
      <c r="G179" s="6">
        <v>25.03</v>
      </c>
      <c r="H179" s="14">
        <f>G179*0.17</f>
        <v>4.2551000000000005</v>
      </c>
      <c r="I179" s="15">
        <f>G179*0.3</f>
        <v>7.5090000000000003</v>
      </c>
      <c r="J179" s="15">
        <f>G179+H179+I179</f>
        <v>36.7941</v>
      </c>
      <c r="K179" s="15">
        <f>J179*1.1</f>
        <v>40.473510000000005</v>
      </c>
      <c r="L179" s="7"/>
      <c r="M179" s="4" t="s">
        <v>35</v>
      </c>
      <c r="N179" s="7" t="s">
        <v>1130</v>
      </c>
      <c r="O179" s="8" t="s">
        <v>486</v>
      </c>
      <c r="P179" s="10">
        <v>45881</v>
      </c>
    </row>
    <row r="180" spans="1:16" ht="210" x14ac:dyDescent="0.2">
      <c r="A180" s="3" t="s">
        <v>36</v>
      </c>
      <c r="B180" s="4" t="s">
        <v>429</v>
      </c>
      <c r="C180" s="4" t="s">
        <v>339</v>
      </c>
      <c r="D180" s="4" t="s">
        <v>267</v>
      </c>
      <c r="E180" s="4" t="s">
        <v>181</v>
      </c>
      <c r="F180" s="5">
        <v>90</v>
      </c>
      <c r="G180" s="6">
        <v>272.01</v>
      </c>
      <c r="H180" s="14">
        <f>G180*0.14</f>
        <v>38.081400000000002</v>
      </c>
      <c r="I180" s="15">
        <f>G180*0.22</f>
        <v>59.842199999999998</v>
      </c>
      <c r="J180" s="15">
        <f>G180+H180+I180</f>
        <v>369.93360000000001</v>
      </c>
      <c r="K180" s="15">
        <f>J180*1.1</f>
        <v>406.92696000000007</v>
      </c>
      <c r="L180" s="7"/>
      <c r="M180" s="4" t="s">
        <v>894</v>
      </c>
      <c r="N180" s="7" t="s">
        <v>1100</v>
      </c>
      <c r="O180" s="8" t="s">
        <v>1101</v>
      </c>
      <c r="P180" s="10">
        <v>45874</v>
      </c>
    </row>
    <row r="181" spans="1:16" ht="210" x14ac:dyDescent="0.2">
      <c r="A181" s="3" t="s">
        <v>36</v>
      </c>
      <c r="B181" s="4" t="s">
        <v>429</v>
      </c>
      <c r="C181" s="4" t="s">
        <v>338</v>
      </c>
      <c r="D181" s="4" t="s">
        <v>267</v>
      </c>
      <c r="E181" s="4" t="s">
        <v>181</v>
      </c>
      <c r="F181" s="5">
        <v>90</v>
      </c>
      <c r="G181" s="6">
        <v>199.89</v>
      </c>
      <c r="H181" s="14">
        <f>G181*0.14</f>
        <v>27.9846</v>
      </c>
      <c r="I181" s="15">
        <f>G181*0.22</f>
        <v>43.9758</v>
      </c>
      <c r="J181" s="15">
        <f>G181+H181+I181</f>
        <v>271.85039999999998</v>
      </c>
      <c r="K181" s="15">
        <f>J181*1.1</f>
        <v>299.03543999999999</v>
      </c>
      <c r="L181" s="7"/>
      <c r="M181" s="4" t="s">
        <v>894</v>
      </c>
      <c r="N181" s="7" t="s">
        <v>1100</v>
      </c>
      <c r="O181" s="8" t="s">
        <v>1102</v>
      </c>
      <c r="P181" s="10">
        <v>45874</v>
      </c>
    </row>
    <row r="182" spans="1:16" ht="409.5" x14ac:dyDescent="0.2">
      <c r="A182" s="3" t="s">
        <v>95</v>
      </c>
      <c r="B182" s="4" t="s">
        <v>96</v>
      </c>
      <c r="C182" s="4" t="s">
        <v>504</v>
      </c>
      <c r="D182" s="4" t="s">
        <v>288</v>
      </c>
      <c r="E182" s="4" t="s">
        <v>187</v>
      </c>
      <c r="F182" s="5">
        <v>40</v>
      </c>
      <c r="G182" s="6">
        <v>3012.67</v>
      </c>
      <c r="H182" s="14">
        <f>G182*0.1</f>
        <v>301.267</v>
      </c>
      <c r="I182" s="15">
        <f>G182*0.15</f>
        <v>451.90050000000002</v>
      </c>
      <c r="J182" s="15">
        <f>G182+H182+I182</f>
        <v>3765.8375000000001</v>
      </c>
      <c r="K182" s="15">
        <f>J182*1.1</f>
        <v>4142.4212500000003</v>
      </c>
      <c r="L182" s="7"/>
      <c r="M182" s="4" t="s">
        <v>223</v>
      </c>
      <c r="N182" s="7" t="s">
        <v>1105</v>
      </c>
      <c r="O182" s="8" t="s">
        <v>505</v>
      </c>
      <c r="P182" s="10">
        <v>45874</v>
      </c>
    </row>
    <row r="183" spans="1:16" ht="409.5" x14ac:dyDescent="0.2">
      <c r="A183" s="3" t="s">
        <v>95</v>
      </c>
      <c r="B183" s="4" t="s">
        <v>96</v>
      </c>
      <c r="C183" s="4" t="s">
        <v>500</v>
      </c>
      <c r="D183" s="4" t="s">
        <v>288</v>
      </c>
      <c r="E183" s="4" t="s">
        <v>187</v>
      </c>
      <c r="F183" s="5">
        <v>28</v>
      </c>
      <c r="G183" s="6">
        <v>2108.87</v>
      </c>
      <c r="H183" s="14">
        <f>G183*0.1</f>
        <v>210.887</v>
      </c>
      <c r="I183" s="15">
        <f>G183*0.15</f>
        <v>316.33049999999997</v>
      </c>
      <c r="J183" s="15">
        <f>G183+H183+I183</f>
        <v>2636.0875000000001</v>
      </c>
      <c r="K183" s="15">
        <f>J183*1.1</f>
        <v>2899.6962500000004</v>
      </c>
      <c r="L183" s="7"/>
      <c r="M183" s="4" t="s">
        <v>223</v>
      </c>
      <c r="N183" s="7" t="s">
        <v>1105</v>
      </c>
      <c r="O183" s="8" t="s">
        <v>501</v>
      </c>
      <c r="P183" s="10">
        <v>45874</v>
      </c>
    </row>
    <row r="184" spans="1:16" ht="409.5" x14ac:dyDescent="0.2">
      <c r="A184" s="3" t="s">
        <v>95</v>
      </c>
      <c r="B184" s="4" t="s">
        <v>96</v>
      </c>
      <c r="C184" s="4" t="s">
        <v>506</v>
      </c>
      <c r="D184" s="4" t="s">
        <v>288</v>
      </c>
      <c r="E184" s="4" t="s">
        <v>187</v>
      </c>
      <c r="F184" s="5">
        <v>32</v>
      </c>
      <c r="G184" s="6">
        <v>4803.01</v>
      </c>
      <c r="H184" s="14">
        <f>G184*0.1</f>
        <v>480.30100000000004</v>
      </c>
      <c r="I184" s="15">
        <f>G184*0.15</f>
        <v>720.45150000000001</v>
      </c>
      <c r="J184" s="15">
        <f>G184+H184+I184</f>
        <v>6003.7625000000007</v>
      </c>
      <c r="K184" s="15">
        <f>J184*1.1</f>
        <v>6604.138750000001</v>
      </c>
      <c r="L184" s="7"/>
      <c r="M184" s="4" t="s">
        <v>223</v>
      </c>
      <c r="N184" s="7" t="s">
        <v>1105</v>
      </c>
      <c r="O184" s="8" t="s">
        <v>507</v>
      </c>
      <c r="P184" s="10">
        <v>45874</v>
      </c>
    </row>
    <row r="185" spans="1:16" ht="409.5" x14ac:dyDescent="0.2">
      <c r="A185" s="3" t="s">
        <v>95</v>
      </c>
      <c r="B185" s="4" t="s">
        <v>96</v>
      </c>
      <c r="C185" s="4" t="s">
        <v>498</v>
      </c>
      <c r="D185" s="4" t="s">
        <v>288</v>
      </c>
      <c r="E185" s="4" t="s">
        <v>187</v>
      </c>
      <c r="F185" s="5">
        <v>28</v>
      </c>
      <c r="G185" s="6">
        <v>4202.63</v>
      </c>
      <c r="H185" s="14">
        <f>G185*0.1</f>
        <v>420.26300000000003</v>
      </c>
      <c r="I185" s="15">
        <f>G185*0.15</f>
        <v>630.39449999999999</v>
      </c>
      <c r="J185" s="15">
        <f>G185+H185+I185</f>
        <v>5253.2875000000004</v>
      </c>
      <c r="K185" s="15">
        <f>J185*1.1</f>
        <v>5778.6162500000009</v>
      </c>
      <c r="L185" s="7"/>
      <c r="M185" s="4" t="s">
        <v>223</v>
      </c>
      <c r="N185" s="7" t="s">
        <v>1105</v>
      </c>
      <c r="O185" s="8" t="s">
        <v>499</v>
      </c>
      <c r="P185" s="10">
        <v>45874</v>
      </c>
    </row>
    <row r="186" spans="1:16" ht="409.5" x14ac:dyDescent="0.2">
      <c r="A186" s="3" t="s">
        <v>95</v>
      </c>
      <c r="B186" s="4" t="s">
        <v>96</v>
      </c>
      <c r="C186" s="4" t="s">
        <v>508</v>
      </c>
      <c r="D186" s="4" t="s">
        <v>288</v>
      </c>
      <c r="E186" s="4" t="s">
        <v>187</v>
      </c>
      <c r="F186" s="5">
        <v>18</v>
      </c>
      <c r="G186" s="6">
        <v>5383.96</v>
      </c>
      <c r="H186" s="14">
        <f>G186*0.1</f>
        <v>538.39600000000007</v>
      </c>
      <c r="I186" s="15">
        <f>G186*0.15</f>
        <v>807.59399999999994</v>
      </c>
      <c r="J186" s="15">
        <f>G186+H186+I186</f>
        <v>6729.95</v>
      </c>
      <c r="K186" s="15">
        <f>J186*1.1</f>
        <v>7402.9450000000006</v>
      </c>
      <c r="L186" s="7"/>
      <c r="M186" s="4" t="s">
        <v>223</v>
      </c>
      <c r="N186" s="7" t="s">
        <v>1105</v>
      </c>
      <c r="O186" s="8" t="s">
        <v>509</v>
      </c>
      <c r="P186" s="10">
        <v>45874</v>
      </c>
    </row>
    <row r="187" spans="1:16" ht="409.5" x14ac:dyDescent="0.2">
      <c r="A187" s="3" t="s">
        <v>95</v>
      </c>
      <c r="B187" s="4" t="s">
        <v>96</v>
      </c>
      <c r="C187" s="4" t="s">
        <v>496</v>
      </c>
      <c r="D187" s="4" t="s">
        <v>288</v>
      </c>
      <c r="E187" s="4" t="s">
        <v>187</v>
      </c>
      <c r="F187" s="5">
        <v>15</v>
      </c>
      <c r="G187" s="6">
        <v>4502.82</v>
      </c>
      <c r="H187" s="14">
        <f>G187*0.1</f>
        <v>450.28199999999998</v>
      </c>
      <c r="I187" s="15">
        <f>G187*0.15</f>
        <v>675.42299999999989</v>
      </c>
      <c r="J187" s="15">
        <f>G187+H187+I187</f>
        <v>5628.5249999999996</v>
      </c>
      <c r="K187" s="15">
        <f>J187*1.1</f>
        <v>6191.3775000000005</v>
      </c>
      <c r="L187" s="7"/>
      <c r="M187" s="4" t="s">
        <v>223</v>
      </c>
      <c r="N187" s="7" t="s">
        <v>1105</v>
      </c>
      <c r="O187" s="8" t="s">
        <v>497</v>
      </c>
      <c r="P187" s="10">
        <v>45874</v>
      </c>
    </row>
    <row r="188" spans="1:16" ht="240" x14ac:dyDescent="0.2">
      <c r="A188" s="3" t="s">
        <v>37</v>
      </c>
      <c r="B188" s="4" t="s">
        <v>914</v>
      </c>
      <c r="C188" s="4" t="s">
        <v>684</v>
      </c>
      <c r="D188" s="4" t="s">
        <v>915</v>
      </c>
      <c r="E188" s="4" t="s">
        <v>202</v>
      </c>
      <c r="F188" s="5">
        <v>1</v>
      </c>
      <c r="G188" s="6">
        <v>510.74</v>
      </c>
      <c r="H188" s="14">
        <f>G188*0.1</f>
        <v>51.074000000000005</v>
      </c>
      <c r="I188" s="15">
        <f>G188*0.15</f>
        <v>76.611000000000004</v>
      </c>
      <c r="J188" s="15">
        <f>G188+H188+I188</f>
        <v>638.42499999999995</v>
      </c>
      <c r="K188" s="15">
        <f>J188*1.1</f>
        <v>702.26750000000004</v>
      </c>
      <c r="L188" s="7"/>
      <c r="M188" s="4" t="s">
        <v>916</v>
      </c>
      <c r="N188" s="7" t="s">
        <v>1170</v>
      </c>
      <c r="O188" s="8" t="s">
        <v>919</v>
      </c>
      <c r="P188" s="10">
        <v>45883</v>
      </c>
    </row>
    <row r="189" spans="1:16" ht="225" x14ac:dyDescent="0.2">
      <c r="A189" s="3" t="s">
        <v>37</v>
      </c>
      <c r="B189" s="4" t="s">
        <v>914</v>
      </c>
      <c r="C189" s="4" t="s">
        <v>1169</v>
      </c>
      <c r="D189" s="4" t="s">
        <v>915</v>
      </c>
      <c r="E189" s="4" t="s">
        <v>202</v>
      </c>
      <c r="F189" s="5">
        <v>1</v>
      </c>
      <c r="G189" s="6">
        <v>127.68</v>
      </c>
      <c r="H189" s="14">
        <f>G189*0.14</f>
        <v>17.875200000000003</v>
      </c>
      <c r="I189" s="15">
        <f>G189*0.22</f>
        <v>28.089600000000001</v>
      </c>
      <c r="J189" s="15">
        <f>G189+H189+I189</f>
        <v>173.6448</v>
      </c>
      <c r="K189" s="15">
        <f>J189*1.1</f>
        <v>191.00928000000002</v>
      </c>
      <c r="L189" s="7"/>
      <c r="M189" s="4" t="s">
        <v>916</v>
      </c>
      <c r="N189" s="7" t="s">
        <v>1170</v>
      </c>
      <c r="O189" s="8" t="s">
        <v>917</v>
      </c>
      <c r="P189" s="10">
        <v>45883</v>
      </c>
    </row>
    <row r="190" spans="1:16" ht="225" x14ac:dyDescent="0.2">
      <c r="A190" s="3" t="s">
        <v>37</v>
      </c>
      <c r="B190" s="4" t="s">
        <v>914</v>
      </c>
      <c r="C190" s="4" t="s">
        <v>1171</v>
      </c>
      <c r="D190" s="4" t="s">
        <v>915</v>
      </c>
      <c r="E190" s="4" t="s">
        <v>202</v>
      </c>
      <c r="F190" s="5">
        <v>1</v>
      </c>
      <c r="G190" s="6">
        <v>255.37</v>
      </c>
      <c r="H190" s="14">
        <f>G190*0.14</f>
        <v>35.751800000000003</v>
      </c>
      <c r="I190" s="15">
        <f>G190*0.22</f>
        <v>56.181400000000004</v>
      </c>
      <c r="J190" s="15">
        <f>G190+H190+I190</f>
        <v>347.3032</v>
      </c>
      <c r="K190" s="15">
        <f>J190*1.1</f>
        <v>382.03352000000001</v>
      </c>
      <c r="L190" s="7"/>
      <c r="M190" s="4" t="s">
        <v>916</v>
      </c>
      <c r="N190" s="7" t="s">
        <v>1170</v>
      </c>
      <c r="O190" s="8" t="s">
        <v>918</v>
      </c>
      <c r="P190" s="10">
        <v>45883</v>
      </c>
    </row>
    <row r="191" spans="1:16" ht="409.5" x14ac:dyDescent="0.2">
      <c r="A191" s="3" t="s">
        <v>204</v>
      </c>
      <c r="B191" s="4" t="s">
        <v>204</v>
      </c>
      <c r="C191" s="4" t="s">
        <v>189</v>
      </c>
      <c r="D191" s="4" t="s">
        <v>240</v>
      </c>
      <c r="E191" s="4" t="s">
        <v>235</v>
      </c>
      <c r="F191" s="5">
        <v>10</v>
      </c>
      <c r="G191" s="6">
        <v>725.73</v>
      </c>
      <c r="H191" s="14">
        <f>G191*0.1</f>
        <v>72.573000000000008</v>
      </c>
      <c r="I191" s="15">
        <f>G191*0.15</f>
        <v>108.8595</v>
      </c>
      <c r="J191" s="15">
        <f>G191+H191+I191</f>
        <v>907.16250000000002</v>
      </c>
      <c r="K191" s="15">
        <f>J191*1.1</f>
        <v>997.87875000000008</v>
      </c>
      <c r="L191" s="7"/>
      <c r="M191" s="4" t="s">
        <v>236</v>
      </c>
      <c r="N191" s="7" t="s">
        <v>987</v>
      </c>
      <c r="O191" s="8" t="s">
        <v>237</v>
      </c>
      <c r="P191" s="10">
        <v>45870</v>
      </c>
    </row>
    <row r="192" spans="1:16" ht="409.5" x14ac:dyDescent="0.2">
      <c r="A192" s="3" t="s">
        <v>204</v>
      </c>
      <c r="B192" s="4" t="s">
        <v>204</v>
      </c>
      <c r="C192" s="4" t="s">
        <v>189</v>
      </c>
      <c r="D192" s="4" t="s">
        <v>240</v>
      </c>
      <c r="E192" s="4" t="s">
        <v>235</v>
      </c>
      <c r="F192" s="5">
        <v>10</v>
      </c>
      <c r="G192" s="6">
        <v>725.73</v>
      </c>
      <c r="H192" s="14">
        <f>G192*0.1</f>
        <v>72.573000000000008</v>
      </c>
      <c r="I192" s="15">
        <f>G192*0.15</f>
        <v>108.8595</v>
      </c>
      <c r="J192" s="15">
        <f>G192+H192+I192</f>
        <v>907.16250000000002</v>
      </c>
      <c r="K192" s="15">
        <f>J192*1.1</f>
        <v>997.87875000000008</v>
      </c>
      <c r="L192" s="7"/>
      <c r="M192" s="4" t="s">
        <v>770</v>
      </c>
      <c r="N192" s="7" t="s">
        <v>987</v>
      </c>
      <c r="O192" s="8" t="s">
        <v>771</v>
      </c>
      <c r="P192" s="10">
        <v>45870</v>
      </c>
    </row>
    <row r="193" spans="1:16" ht="409.5" x14ac:dyDescent="0.2">
      <c r="A193" s="3" t="s">
        <v>83</v>
      </c>
      <c r="B193" s="4" t="s">
        <v>83</v>
      </c>
      <c r="C193" s="4" t="s">
        <v>415</v>
      </c>
      <c r="D193" s="4" t="s">
        <v>288</v>
      </c>
      <c r="E193" s="4" t="s">
        <v>176</v>
      </c>
      <c r="F193" s="5">
        <v>1</v>
      </c>
      <c r="G193" s="6">
        <v>852.64</v>
      </c>
      <c r="H193" s="14">
        <f>G193*0.1</f>
        <v>85.26400000000001</v>
      </c>
      <c r="I193" s="15">
        <f>G193*0.15</f>
        <v>127.89599999999999</v>
      </c>
      <c r="J193" s="15">
        <f>G193+H193+I193</f>
        <v>1065.8</v>
      </c>
      <c r="K193" s="15">
        <f>J193*1.1</f>
        <v>1172.3800000000001</v>
      </c>
      <c r="L193" s="7"/>
      <c r="M193" s="4" t="s">
        <v>558</v>
      </c>
      <c r="N193" s="7" t="s">
        <v>1198</v>
      </c>
      <c r="O193" s="8" t="s">
        <v>562</v>
      </c>
      <c r="P193" s="10">
        <v>45883</v>
      </c>
    </row>
    <row r="194" spans="1:16" ht="409.5" x14ac:dyDescent="0.2">
      <c r="A194" s="3" t="s">
        <v>83</v>
      </c>
      <c r="B194" s="4" t="s">
        <v>83</v>
      </c>
      <c r="C194" s="4" t="s">
        <v>415</v>
      </c>
      <c r="D194" s="4" t="s">
        <v>288</v>
      </c>
      <c r="E194" s="4" t="s">
        <v>176</v>
      </c>
      <c r="F194" s="5">
        <v>1</v>
      </c>
      <c r="G194" s="6">
        <v>852.64</v>
      </c>
      <c r="H194" s="14">
        <f>G194*0.1</f>
        <v>85.26400000000001</v>
      </c>
      <c r="I194" s="15">
        <f>G194*0.15</f>
        <v>127.89599999999999</v>
      </c>
      <c r="J194" s="15">
        <f>G194+H194+I194</f>
        <v>1065.8</v>
      </c>
      <c r="K194" s="15">
        <f>J194*1.1</f>
        <v>1172.3800000000001</v>
      </c>
      <c r="L194" s="7"/>
      <c r="M194" s="4" t="s">
        <v>890</v>
      </c>
      <c r="N194" s="7" t="s">
        <v>1198</v>
      </c>
      <c r="O194" s="8" t="s">
        <v>562</v>
      </c>
      <c r="P194" s="10">
        <v>45883</v>
      </c>
    </row>
    <row r="195" spans="1:16" ht="409.5" x14ac:dyDescent="0.2">
      <c r="A195" s="3" t="s">
        <v>83</v>
      </c>
      <c r="B195" s="4" t="s">
        <v>83</v>
      </c>
      <c r="C195" s="4" t="s">
        <v>453</v>
      </c>
      <c r="D195" s="4" t="s">
        <v>288</v>
      </c>
      <c r="E195" s="4" t="s">
        <v>176</v>
      </c>
      <c r="F195" s="5">
        <v>1</v>
      </c>
      <c r="G195" s="6">
        <v>852.64</v>
      </c>
      <c r="H195" s="14">
        <f>G195*0.1</f>
        <v>85.26400000000001</v>
      </c>
      <c r="I195" s="15">
        <f>G195*0.15</f>
        <v>127.89599999999999</v>
      </c>
      <c r="J195" s="15">
        <f>G195+H195+I195</f>
        <v>1065.8</v>
      </c>
      <c r="K195" s="15">
        <f>J195*1.1</f>
        <v>1172.3800000000001</v>
      </c>
      <c r="L195" s="7"/>
      <c r="M195" s="4" t="s">
        <v>558</v>
      </c>
      <c r="N195" s="7" t="s">
        <v>1198</v>
      </c>
      <c r="O195" s="8" t="s">
        <v>559</v>
      </c>
      <c r="P195" s="10">
        <v>45883</v>
      </c>
    </row>
    <row r="196" spans="1:16" ht="409.5" x14ac:dyDescent="0.2">
      <c r="A196" s="3" t="s">
        <v>83</v>
      </c>
      <c r="B196" s="4" t="s">
        <v>83</v>
      </c>
      <c r="C196" s="4" t="s">
        <v>453</v>
      </c>
      <c r="D196" s="4" t="s">
        <v>288</v>
      </c>
      <c r="E196" s="4" t="s">
        <v>176</v>
      </c>
      <c r="F196" s="5">
        <v>1</v>
      </c>
      <c r="G196" s="6">
        <v>852.64</v>
      </c>
      <c r="H196" s="14">
        <f>G196*0.1</f>
        <v>85.26400000000001</v>
      </c>
      <c r="I196" s="15">
        <f>G196*0.15</f>
        <v>127.89599999999999</v>
      </c>
      <c r="J196" s="15">
        <f>G196+H196+I196</f>
        <v>1065.8</v>
      </c>
      <c r="K196" s="15">
        <f>J196*1.1</f>
        <v>1172.3800000000001</v>
      </c>
      <c r="L196" s="7"/>
      <c r="M196" s="4" t="s">
        <v>890</v>
      </c>
      <c r="N196" s="7" t="s">
        <v>1198</v>
      </c>
      <c r="O196" s="8" t="s">
        <v>559</v>
      </c>
      <c r="P196" s="10">
        <v>45883</v>
      </c>
    </row>
    <row r="197" spans="1:16" ht="409.5" x14ac:dyDescent="0.2">
      <c r="A197" s="3" t="s">
        <v>83</v>
      </c>
      <c r="B197" s="4" t="s">
        <v>83</v>
      </c>
      <c r="C197" s="4" t="s">
        <v>567</v>
      </c>
      <c r="D197" s="4" t="s">
        <v>288</v>
      </c>
      <c r="E197" s="4" t="s">
        <v>176</v>
      </c>
      <c r="F197" s="5">
        <v>15</v>
      </c>
      <c r="G197" s="6">
        <v>12126.39</v>
      </c>
      <c r="H197" s="14">
        <f>G197*0.1</f>
        <v>1212.6389999999999</v>
      </c>
      <c r="I197" s="15">
        <f>G197*0.15</f>
        <v>1818.9585</v>
      </c>
      <c r="J197" s="15">
        <f>G197+H197+I197</f>
        <v>15157.987499999999</v>
      </c>
      <c r="K197" s="15">
        <f>J197*1.1</f>
        <v>16673.786250000001</v>
      </c>
      <c r="L197" s="7"/>
      <c r="M197" s="4" t="s">
        <v>558</v>
      </c>
      <c r="N197" s="7" t="s">
        <v>1198</v>
      </c>
      <c r="O197" s="8" t="s">
        <v>568</v>
      </c>
      <c r="P197" s="10">
        <v>45883</v>
      </c>
    </row>
    <row r="198" spans="1:16" ht="409.5" x14ac:dyDescent="0.2">
      <c r="A198" s="3" t="s">
        <v>83</v>
      </c>
      <c r="B198" s="4" t="s">
        <v>83</v>
      </c>
      <c r="C198" s="4" t="s">
        <v>567</v>
      </c>
      <c r="D198" s="4" t="s">
        <v>288</v>
      </c>
      <c r="E198" s="4" t="s">
        <v>176</v>
      </c>
      <c r="F198" s="5">
        <v>15</v>
      </c>
      <c r="G198" s="6">
        <v>12126.39</v>
      </c>
      <c r="H198" s="14">
        <f>G198*0.1</f>
        <v>1212.6389999999999</v>
      </c>
      <c r="I198" s="15">
        <f>G198*0.15</f>
        <v>1818.9585</v>
      </c>
      <c r="J198" s="15">
        <f>G198+H198+I198</f>
        <v>15157.987499999999</v>
      </c>
      <c r="K198" s="15">
        <f>J198*1.1</f>
        <v>16673.786250000001</v>
      </c>
      <c r="L198" s="7"/>
      <c r="M198" s="4" t="s">
        <v>890</v>
      </c>
      <c r="N198" s="7" t="s">
        <v>1198</v>
      </c>
      <c r="O198" s="8" t="s">
        <v>568</v>
      </c>
      <c r="P198" s="10">
        <v>45883</v>
      </c>
    </row>
    <row r="199" spans="1:16" ht="409.5" x14ac:dyDescent="0.2">
      <c r="A199" s="3" t="s">
        <v>83</v>
      </c>
      <c r="B199" s="4" t="s">
        <v>83</v>
      </c>
      <c r="C199" s="4" t="s">
        <v>571</v>
      </c>
      <c r="D199" s="4" t="s">
        <v>288</v>
      </c>
      <c r="E199" s="4" t="s">
        <v>176</v>
      </c>
      <c r="F199" s="5">
        <v>28</v>
      </c>
      <c r="G199" s="6">
        <v>22241.13</v>
      </c>
      <c r="H199" s="14">
        <f>G199*0.1</f>
        <v>2224.1130000000003</v>
      </c>
      <c r="I199" s="15">
        <f>G199*0.15</f>
        <v>3336.1695</v>
      </c>
      <c r="J199" s="15">
        <f>G199+H199+I199</f>
        <v>27801.412500000002</v>
      </c>
      <c r="K199" s="15">
        <f>J199*1.1</f>
        <v>30581.553750000006</v>
      </c>
      <c r="L199" s="7"/>
      <c r="M199" s="4" t="s">
        <v>558</v>
      </c>
      <c r="N199" s="7" t="s">
        <v>1198</v>
      </c>
      <c r="O199" s="8" t="s">
        <v>572</v>
      </c>
      <c r="P199" s="10">
        <v>45883</v>
      </c>
    </row>
    <row r="200" spans="1:16" ht="409.5" x14ac:dyDescent="0.2">
      <c r="A200" s="3" t="s">
        <v>83</v>
      </c>
      <c r="B200" s="4" t="s">
        <v>83</v>
      </c>
      <c r="C200" s="4" t="s">
        <v>571</v>
      </c>
      <c r="D200" s="4" t="s">
        <v>288</v>
      </c>
      <c r="E200" s="4" t="s">
        <v>176</v>
      </c>
      <c r="F200" s="5">
        <v>28</v>
      </c>
      <c r="G200" s="6">
        <v>22241.13</v>
      </c>
      <c r="H200" s="14">
        <f>G200*0.1</f>
        <v>2224.1130000000003</v>
      </c>
      <c r="I200" s="15">
        <f>G200*0.15</f>
        <v>3336.1695</v>
      </c>
      <c r="J200" s="15">
        <f>G200+H200+I200</f>
        <v>27801.412500000002</v>
      </c>
      <c r="K200" s="15">
        <f>J200*1.1</f>
        <v>30581.553750000006</v>
      </c>
      <c r="L200" s="7"/>
      <c r="M200" s="4" t="s">
        <v>890</v>
      </c>
      <c r="N200" s="7" t="s">
        <v>1198</v>
      </c>
      <c r="O200" s="8" t="s">
        <v>572</v>
      </c>
      <c r="P200" s="10">
        <v>45883</v>
      </c>
    </row>
    <row r="201" spans="1:16" ht="409.5" x14ac:dyDescent="0.2">
      <c r="A201" s="3" t="s">
        <v>83</v>
      </c>
      <c r="B201" s="4" t="s">
        <v>83</v>
      </c>
      <c r="C201" s="4" t="s">
        <v>563</v>
      </c>
      <c r="D201" s="4" t="s">
        <v>288</v>
      </c>
      <c r="E201" s="4" t="s">
        <v>176</v>
      </c>
      <c r="F201" s="5">
        <v>1</v>
      </c>
      <c r="G201" s="6">
        <v>852.64</v>
      </c>
      <c r="H201" s="14">
        <f>G201*0.1</f>
        <v>85.26400000000001</v>
      </c>
      <c r="I201" s="15">
        <f>G201*0.15</f>
        <v>127.89599999999999</v>
      </c>
      <c r="J201" s="15">
        <f>G201+H201+I201</f>
        <v>1065.8</v>
      </c>
      <c r="K201" s="15">
        <f>J201*1.1</f>
        <v>1172.3800000000001</v>
      </c>
      <c r="L201" s="7"/>
      <c r="M201" s="4" t="s">
        <v>558</v>
      </c>
      <c r="N201" s="7" t="s">
        <v>1198</v>
      </c>
      <c r="O201" s="8" t="s">
        <v>564</v>
      </c>
      <c r="P201" s="10">
        <v>45883</v>
      </c>
    </row>
    <row r="202" spans="1:16" ht="409.5" x14ac:dyDescent="0.2">
      <c r="A202" s="3" t="s">
        <v>83</v>
      </c>
      <c r="B202" s="4" t="s">
        <v>83</v>
      </c>
      <c r="C202" s="4" t="s">
        <v>563</v>
      </c>
      <c r="D202" s="4" t="s">
        <v>288</v>
      </c>
      <c r="E202" s="4" t="s">
        <v>176</v>
      </c>
      <c r="F202" s="5">
        <v>1</v>
      </c>
      <c r="G202" s="6">
        <v>852.64</v>
      </c>
      <c r="H202" s="14">
        <f>G202*0.1</f>
        <v>85.26400000000001</v>
      </c>
      <c r="I202" s="15">
        <f>G202*0.15</f>
        <v>127.89599999999999</v>
      </c>
      <c r="J202" s="15">
        <f>G202+H202+I202</f>
        <v>1065.8</v>
      </c>
      <c r="K202" s="15">
        <f>J202*1.1</f>
        <v>1172.3800000000001</v>
      </c>
      <c r="L202" s="7"/>
      <c r="M202" s="4" t="s">
        <v>890</v>
      </c>
      <c r="N202" s="7" t="s">
        <v>1198</v>
      </c>
      <c r="O202" s="8" t="s">
        <v>564</v>
      </c>
      <c r="P202" s="10">
        <v>45883</v>
      </c>
    </row>
    <row r="203" spans="1:16" ht="409.5" x14ac:dyDescent="0.2">
      <c r="A203" s="3" t="s">
        <v>83</v>
      </c>
      <c r="B203" s="4" t="s">
        <v>83</v>
      </c>
      <c r="C203" s="4" t="s">
        <v>565</v>
      </c>
      <c r="D203" s="4" t="s">
        <v>288</v>
      </c>
      <c r="E203" s="4" t="s">
        <v>176</v>
      </c>
      <c r="F203" s="5">
        <v>1</v>
      </c>
      <c r="G203" s="6">
        <v>852.64</v>
      </c>
      <c r="H203" s="14">
        <f>G203*0.1</f>
        <v>85.26400000000001</v>
      </c>
      <c r="I203" s="15">
        <f>G203*0.15</f>
        <v>127.89599999999999</v>
      </c>
      <c r="J203" s="15">
        <f>G203+H203+I203</f>
        <v>1065.8</v>
      </c>
      <c r="K203" s="15">
        <f>J203*1.1</f>
        <v>1172.3800000000001</v>
      </c>
      <c r="L203" s="7"/>
      <c r="M203" s="4" t="s">
        <v>558</v>
      </c>
      <c r="N203" s="7" t="s">
        <v>1198</v>
      </c>
      <c r="O203" s="8" t="s">
        <v>566</v>
      </c>
      <c r="P203" s="10">
        <v>45883</v>
      </c>
    </row>
    <row r="204" spans="1:16" ht="409.5" x14ac:dyDescent="0.2">
      <c r="A204" s="3" t="s">
        <v>83</v>
      </c>
      <c r="B204" s="4" t="s">
        <v>83</v>
      </c>
      <c r="C204" s="4" t="s">
        <v>565</v>
      </c>
      <c r="D204" s="4" t="s">
        <v>288</v>
      </c>
      <c r="E204" s="4" t="s">
        <v>176</v>
      </c>
      <c r="F204" s="5">
        <v>1</v>
      </c>
      <c r="G204" s="6">
        <v>852.64</v>
      </c>
      <c r="H204" s="14">
        <f>G204*0.1</f>
        <v>85.26400000000001</v>
      </c>
      <c r="I204" s="15">
        <f>G204*0.15</f>
        <v>127.89599999999999</v>
      </c>
      <c r="J204" s="15">
        <f>G204+H204+I204</f>
        <v>1065.8</v>
      </c>
      <c r="K204" s="15">
        <f>J204*1.1</f>
        <v>1172.3800000000001</v>
      </c>
      <c r="L204" s="7"/>
      <c r="M204" s="4" t="s">
        <v>890</v>
      </c>
      <c r="N204" s="7" t="s">
        <v>1198</v>
      </c>
      <c r="O204" s="8" t="s">
        <v>566</v>
      </c>
      <c r="P204" s="10">
        <v>45883</v>
      </c>
    </row>
    <row r="205" spans="1:16" ht="409.5" x14ac:dyDescent="0.2">
      <c r="A205" s="3" t="s">
        <v>83</v>
      </c>
      <c r="B205" s="4" t="s">
        <v>83</v>
      </c>
      <c r="C205" s="4" t="s">
        <v>560</v>
      </c>
      <c r="D205" s="4" t="s">
        <v>288</v>
      </c>
      <c r="E205" s="4" t="s">
        <v>176</v>
      </c>
      <c r="F205" s="5">
        <v>1</v>
      </c>
      <c r="G205" s="6">
        <v>852.64</v>
      </c>
      <c r="H205" s="14">
        <f>G205*0.1</f>
        <v>85.26400000000001</v>
      </c>
      <c r="I205" s="15">
        <f>G205*0.15</f>
        <v>127.89599999999999</v>
      </c>
      <c r="J205" s="15">
        <f>G205+H205+I205</f>
        <v>1065.8</v>
      </c>
      <c r="K205" s="15">
        <f>J205*1.1</f>
        <v>1172.3800000000001</v>
      </c>
      <c r="L205" s="7"/>
      <c r="M205" s="4" t="s">
        <v>558</v>
      </c>
      <c r="N205" s="7" t="s">
        <v>1198</v>
      </c>
      <c r="O205" s="8" t="s">
        <v>561</v>
      </c>
      <c r="P205" s="10">
        <v>45883</v>
      </c>
    </row>
    <row r="206" spans="1:16" ht="409.5" x14ac:dyDescent="0.2">
      <c r="A206" s="3" t="s">
        <v>83</v>
      </c>
      <c r="B206" s="4" t="s">
        <v>83</v>
      </c>
      <c r="C206" s="4" t="s">
        <v>560</v>
      </c>
      <c r="D206" s="4" t="s">
        <v>288</v>
      </c>
      <c r="E206" s="4" t="s">
        <v>176</v>
      </c>
      <c r="F206" s="5">
        <v>1</v>
      </c>
      <c r="G206" s="6">
        <v>852.64</v>
      </c>
      <c r="H206" s="14">
        <f>G206*0.1</f>
        <v>85.26400000000001</v>
      </c>
      <c r="I206" s="15">
        <f>G206*0.15</f>
        <v>127.89599999999999</v>
      </c>
      <c r="J206" s="15">
        <f>G206+H206+I206</f>
        <v>1065.8</v>
      </c>
      <c r="K206" s="15">
        <f>J206*1.1</f>
        <v>1172.3800000000001</v>
      </c>
      <c r="L206" s="7"/>
      <c r="M206" s="4" t="s">
        <v>890</v>
      </c>
      <c r="N206" s="7" t="s">
        <v>1198</v>
      </c>
      <c r="O206" s="8" t="s">
        <v>561</v>
      </c>
      <c r="P206" s="10">
        <v>45883</v>
      </c>
    </row>
    <row r="207" spans="1:16" ht="409.5" x14ac:dyDescent="0.2">
      <c r="A207" s="3" t="s">
        <v>83</v>
      </c>
      <c r="B207" s="4" t="s">
        <v>83</v>
      </c>
      <c r="C207" s="4" t="s">
        <v>569</v>
      </c>
      <c r="D207" s="4" t="s">
        <v>288</v>
      </c>
      <c r="E207" s="4" t="s">
        <v>176</v>
      </c>
      <c r="F207" s="5">
        <v>15</v>
      </c>
      <c r="G207" s="6">
        <v>12126.39</v>
      </c>
      <c r="H207" s="14">
        <f>G207*0.1</f>
        <v>1212.6389999999999</v>
      </c>
      <c r="I207" s="15">
        <f>G207*0.15</f>
        <v>1818.9585</v>
      </c>
      <c r="J207" s="15">
        <f>G207+H207+I207</f>
        <v>15157.987499999999</v>
      </c>
      <c r="K207" s="15">
        <f>J207*1.1</f>
        <v>16673.786250000001</v>
      </c>
      <c r="L207" s="7"/>
      <c r="M207" s="4" t="s">
        <v>558</v>
      </c>
      <c r="N207" s="7" t="s">
        <v>1198</v>
      </c>
      <c r="O207" s="8" t="s">
        <v>570</v>
      </c>
      <c r="P207" s="10">
        <v>45883</v>
      </c>
    </row>
    <row r="208" spans="1:16" ht="409.5" x14ac:dyDescent="0.2">
      <c r="A208" s="3" t="s">
        <v>83</v>
      </c>
      <c r="B208" s="4" t="s">
        <v>83</v>
      </c>
      <c r="C208" s="4" t="s">
        <v>569</v>
      </c>
      <c r="D208" s="4" t="s">
        <v>288</v>
      </c>
      <c r="E208" s="4" t="s">
        <v>176</v>
      </c>
      <c r="F208" s="5">
        <v>15</v>
      </c>
      <c r="G208" s="6">
        <v>12126.39</v>
      </c>
      <c r="H208" s="14">
        <f>G208*0.1</f>
        <v>1212.6389999999999</v>
      </c>
      <c r="I208" s="15">
        <f>G208*0.15</f>
        <v>1818.9585</v>
      </c>
      <c r="J208" s="15">
        <f>G208+H208+I208</f>
        <v>15157.987499999999</v>
      </c>
      <c r="K208" s="15">
        <f>J208*1.1</f>
        <v>16673.786250000001</v>
      </c>
      <c r="L208" s="7"/>
      <c r="M208" s="4" t="s">
        <v>890</v>
      </c>
      <c r="N208" s="7" t="s">
        <v>1198</v>
      </c>
      <c r="O208" s="8" t="s">
        <v>570</v>
      </c>
      <c r="P208" s="10">
        <v>45883</v>
      </c>
    </row>
    <row r="209" spans="1:16" ht="409.5" x14ac:dyDescent="0.2">
      <c r="A209" s="3" t="s">
        <v>83</v>
      </c>
      <c r="B209" s="4" t="s">
        <v>83</v>
      </c>
      <c r="C209" s="4" t="s">
        <v>573</v>
      </c>
      <c r="D209" s="4" t="s">
        <v>288</v>
      </c>
      <c r="E209" s="4" t="s">
        <v>176</v>
      </c>
      <c r="F209" s="5">
        <v>28</v>
      </c>
      <c r="G209" s="6">
        <v>22241.13</v>
      </c>
      <c r="H209" s="14">
        <f>G209*0.1</f>
        <v>2224.1130000000003</v>
      </c>
      <c r="I209" s="15">
        <f>G209*0.15</f>
        <v>3336.1695</v>
      </c>
      <c r="J209" s="15">
        <f>G209+H209+I209</f>
        <v>27801.412500000002</v>
      </c>
      <c r="K209" s="15">
        <f>J209*1.1</f>
        <v>30581.553750000006</v>
      </c>
      <c r="L209" s="7"/>
      <c r="M209" s="4" t="s">
        <v>558</v>
      </c>
      <c r="N209" s="7" t="s">
        <v>1198</v>
      </c>
      <c r="O209" s="8" t="s">
        <v>574</v>
      </c>
      <c r="P209" s="10">
        <v>45883</v>
      </c>
    </row>
    <row r="210" spans="1:16" ht="409.5" x14ac:dyDescent="0.2">
      <c r="A210" s="3" t="s">
        <v>83</v>
      </c>
      <c r="B210" s="4" t="s">
        <v>83</v>
      </c>
      <c r="C210" s="4" t="s">
        <v>573</v>
      </c>
      <c r="D210" s="4" t="s">
        <v>288</v>
      </c>
      <c r="E210" s="4" t="s">
        <v>176</v>
      </c>
      <c r="F210" s="5">
        <v>28</v>
      </c>
      <c r="G210" s="6">
        <v>22241.13</v>
      </c>
      <c r="H210" s="14">
        <f>G210*0.1</f>
        <v>2224.1130000000003</v>
      </c>
      <c r="I210" s="15">
        <f>G210*0.15</f>
        <v>3336.1695</v>
      </c>
      <c r="J210" s="15">
        <f>G210+H210+I210</f>
        <v>27801.412500000002</v>
      </c>
      <c r="K210" s="15">
        <f>J210*1.1</f>
        <v>30581.553750000006</v>
      </c>
      <c r="L210" s="7"/>
      <c r="M210" s="4" t="s">
        <v>890</v>
      </c>
      <c r="N210" s="7" t="s">
        <v>1198</v>
      </c>
      <c r="O210" s="8" t="s">
        <v>574</v>
      </c>
      <c r="P210" s="10">
        <v>45883</v>
      </c>
    </row>
    <row r="211" spans="1:16" ht="409.5" x14ac:dyDescent="0.2">
      <c r="A211" s="3" t="s">
        <v>83</v>
      </c>
      <c r="B211" s="4" t="s">
        <v>83</v>
      </c>
      <c r="C211" s="4" t="s">
        <v>575</v>
      </c>
      <c r="D211" s="4" t="s">
        <v>288</v>
      </c>
      <c r="E211" s="4" t="s">
        <v>176</v>
      </c>
      <c r="F211" s="5">
        <v>40</v>
      </c>
      <c r="G211" s="6">
        <v>31648.93</v>
      </c>
      <c r="H211" s="14">
        <f>G211*0.1</f>
        <v>3164.893</v>
      </c>
      <c r="I211" s="15">
        <f>G211*0.15</f>
        <v>4747.3395</v>
      </c>
      <c r="J211" s="15">
        <f>G211+H211+I211</f>
        <v>39561.162500000006</v>
      </c>
      <c r="K211" s="15">
        <f>J211*1.1</f>
        <v>43517.278750000012</v>
      </c>
      <c r="L211" s="7"/>
      <c r="M211" s="4" t="s">
        <v>558</v>
      </c>
      <c r="N211" s="7" t="s">
        <v>1198</v>
      </c>
      <c r="O211" s="8" t="s">
        <v>576</v>
      </c>
      <c r="P211" s="10">
        <v>45883</v>
      </c>
    </row>
    <row r="212" spans="1:16" ht="409.5" x14ac:dyDescent="0.2">
      <c r="A212" s="3" t="s">
        <v>83</v>
      </c>
      <c r="B212" s="4" t="s">
        <v>83</v>
      </c>
      <c r="C212" s="4" t="s">
        <v>575</v>
      </c>
      <c r="D212" s="4" t="s">
        <v>288</v>
      </c>
      <c r="E212" s="4" t="s">
        <v>176</v>
      </c>
      <c r="F212" s="5">
        <v>40</v>
      </c>
      <c r="G212" s="6">
        <v>31648.93</v>
      </c>
      <c r="H212" s="14">
        <f>G212*0.1</f>
        <v>3164.893</v>
      </c>
      <c r="I212" s="15">
        <f>G212*0.15</f>
        <v>4747.3395</v>
      </c>
      <c r="J212" s="15">
        <f>G212+H212+I212</f>
        <v>39561.162500000006</v>
      </c>
      <c r="K212" s="15">
        <f>J212*1.1</f>
        <v>43517.278750000012</v>
      </c>
      <c r="L212" s="7"/>
      <c r="M212" s="4" t="s">
        <v>890</v>
      </c>
      <c r="N212" s="7" t="s">
        <v>1198</v>
      </c>
      <c r="O212" s="8" t="s">
        <v>576</v>
      </c>
      <c r="P212" s="10">
        <v>45883</v>
      </c>
    </row>
    <row r="213" spans="1:16" ht="409.5" x14ac:dyDescent="0.2">
      <c r="A213" s="3" t="s">
        <v>83</v>
      </c>
      <c r="B213" s="4" t="s">
        <v>994</v>
      </c>
      <c r="C213" s="4" t="s">
        <v>560</v>
      </c>
      <c r="D213" s="4" t="s">
        <v>949</v>
      </c>
      <c r="E213" s="4" t="s">
        <v>176</v>
      </c>
      <c r="F213" s="5">
        <v>1</v>
      </c>
      <c r="G213" s="6">
        <v>802.37</v>
      </c>
      <c r="H213" s="14">
        <f>G213*0.1</f>
        <v>80.237000000000009</v>
      </c>
      <c r="I213" s="15">
        <f>G213*0.15</f>
        <v>120.35549999999999</v>
      </c>
      <c r="J213" s="15">
        <f>G213+H213+I213</f>
        <v>1002.9625</v>
      </c>
      <c r="K213" s="15">
        <f>J213*1.1</f>
        <v>1103.25875</v>
      </c>
      <c r="L213" s="7"/>
      <c r="M213" s="4" t="s">
        <v>939</v>
      </c>
      <c r="N213" s="7" t="s">
        <v>995</v>
      </c>
      <c r="O213" s="8" t="s">
        <v>996</v>
      </c>
      <c r="P213" s="10">
        <v>45873</v>
      </c>
    </row>
    <row r="214" spans="1:16" ht="409.5" x14ac:dyDescent="0.2">
      <c r="A214" s="3" t="s">
        <v>38</v>
      </c>
      <c r="B214" s="4" t="s">
        <v>632</v>
      </c>
      <c r="C214" s="4" t="s">
        <v>983</v>
      </c>
      <c r="D214" s="4" t="s">
        <v>535</v>
      </c>
      <c r="E214" s="4" t="s">
        <v>148</v>
      </c>
      <c r="F214" s="5">
        <v>30</v>
      </c>
      <c r="G214" s="6">
        <v>471.98</v>
      </c>
      <c r="H214" s="14">
        <f>G214*0.14</f>
        <v>66.077200000000005</v>
      </c>
      <c r="I214" s="15">
        <f>G214*0.22</f>
        <v>103.8356</v>
      </c>
      <c r="J214" s="15">
        <f>G214+H214+I214</f>
        <v>641.89279999999997</v>
      </c>
      <c r="K214" s="15">
        <f>J214*1.1</f>
        <v>706.08208000000002</v>
      </c>
      <c r="L214" s="7"/>
      <c r="M214" s="4" t="s">
        <v>975</v>
      </c>
      <c r="N214" s="7" t="s">
        <v>976</v>
      </c>
      <c r="O214" s="8" t="s">
        <v>984</v>
      </c>
      <c r="P214" s="10">
        <v>45870</v>
      </c>
    </row>
    <row r="215" spans="1:16" ht="409.5" x14ac:dyDescent="0.2">
      <c r="A215" s="3" t="s">
        <v>38</v>
      </c>
      <c r="B215" s="4" t="s">
        <v>632</v>
      </c>
      <c r="C215" s="4" t="s">
        <v>978</v>
      </c>
      <c r="D215" s="4" t="s">
        <v>535</v>
      </c>
      <c r="E215" s="4" t="s">
        <v>148</v>
      </c>
      <c r="F215" s="5">
        <v>30</v>
      </c>
      <c r="G215" s="6">
        <v>471.98</v>
      </c>
      <c r="H215" s="14">
        <f>G215*0.14</f>
        <v>66.077200000000005</v>
      </c>
      <c r="I215" s="15">
        <f>G215*0.22</f>
        <v>103.8356</v>
      </c>
      <c r="J215" s="15">
        <f>G215+H215+I215</f>
        <v>641.89279999999997</v>
      </c>
      <c r="K215" s="15">
        <f>J215*1.1</f>
        <v>706.08208000000002</v>
      </c>
      <c r="L215" s="7"/>
      <c r="M215" s="4" t="s">
        <v>975</v>
      </c>
      <c r="N215" s="7" t="s">
        <v>976</v>
      </c>
      <c r="O215" s="8" t="s">
        <v>979</v>
      </c>
      <c r="P215" s="10">
        <v>45870</v>
      </c>
    </row>
    <row r="216" spans="1:16" ht="409.5" x14ac:dyDescent="0.2">
      <c r="A216" s="3" t="s">
        <v>38</v>
      </c>
      <c r="B216" s="4" t="s">
        <v>632</v>
      </c>
      <c r="C216" s="4" t="s">
        <v>985</v>
      </c>
      <c r="D216" s="4" t="s">
        <v>535</v>
      </c>
      <c r="E216" s="4" t="s">
        <v>148</v>
      </c>
      <c r="F216" s="5">
        <v>30</v>
      </c>
      <c r="G216" s="6">
        <v>637.76</v>
      </c>
      <c r="H216" s="14">
        <f>G216*0.1</f>
        <v>63.776000000000003</v>
      </c>
      <c r="I216" s="15">
        <f>G216*0.15</f>
        <v>95.664000000000001</v>
      </c>
      <c r="J216" s="15">
        <f>G216+H216+I216</f>
        <v>797.19999999999993</v>
      </c>
      <c r="K216" s="15">
        <f>J216*1.1</f>
        <v>876.92</v>
      </c>
      <c r="L216" s="7"/>
      <c r="M216" s="4" t="s">
        <v>975</v>
      </c>
      <c r="N216" s="7" t="s">
        <v>976</v>
      </c>
      <c r="O216" s="8" t="s">
        <v>986</v>
      </c>
      <c r="P216" s="10">
        <v>45870</v>
      </c>
    </row>
    <row r="217" spans="1:16" ht="409.5" x14ac:dyDescent="0.2">
      <c r="A217" s="3" t="s">
        <v>38</v>
      </c>
      <c r="B217" s="4" t="s">
        <v>632</v>
      </c>
      <c r="C217" s="4" t="s">
        <v>980</v>
      </c>
      <c r="D217" s="4" t="s">
        <v>535</v>
      </c>
      <c r="E217" s="4" t="s">
        <v>148</v>
      </c>
      <c r="F217" s="5">
        <v>30</v>
      </c>
      <c r="G217" s="6">
        <v>637.76</v>
      </c>
      <c r="H217" s="14">
        <f>G217*0.1</f>
        <v>63.776000000000003</v>
      </c>
      <c r="I217" s="15">
        <f>G217*0.15</f>
        <v>95.664000000000001</v>
      </c>
      <c r="J217" s="15">
        <f>G217+H217+I217</f>
        <v>797.19999999999993</v>
      </c>
      <c r="K217" s="15">
        <f>J217*1.1</f>
        <v>876.92</v>
      </c>
      <c r="L217" s="7"/>
      <c r="M217" s="4" t="s">
        <v>975</v>
      </c>
      <c r="N217" s="7" t="s">
        <v>976</v>
      </c>
      <c r="O217" s="8" t="s">
        <v>981</v>
      </c>
      <c r="P217" s="10">
        <v>45870</v>
      </c>
    </row>
    <row r="218" spans="1:16" ht="409.5" x14ac:dyDescent="0.2">
      <c r="A218" s="3" t="s">
        <v>38</v>
      </c>
      <c r="B218" s="4" t="s">
        <v>632</v>
      </c>
      <c r="C218" s="4" t="s">
        <v>452</v>
      </c>
      <c r="D218" s="4" t="s">
        <v>535</v>
      </c>
      <c r="E218" s="4" t="s">
        <v>148</v>
      </c>
      <c r="F218" s="5">
        <v>30</v>
      </c>
      <c r="G218" s="6">
        <v>739.77</v>
      </c>
      <c r="H218" s="14">
        <f>G218*0.1</f>
        <v>73.977000000000004</v>
      </c>
      <c r="I218" s="15">
        <f>G218*0.15</f>
        <v>110.96549999999999</v>
      </c>
      <c r="J218" s="15">
        <f>G218+H218+I218</f>
        <v>924.71249999999998</v>
      </c>
      <c r="K218" s="15">
        <f>J218*1.1</f>
        <v>1017.18375</v>
      </c>
      <c r="L218" s="7"/>
      <c r="M218" s="4" t="s">
        <v>975</v>
      </c>
      <c r="N218" s="7" t="s">
        <v>976</v>
      </c>
      <c r="O218" s="8" t="s">
        <v>982</v>
      </c>
      <c r="P218" s="10">
        <v>45870</v>
      </c>
    </row>
    <row r="219" spans="1:16" ht="409.5" x14ac:dyDescent="0.2">
      <c r="A219" s="3" t="s">
        <v>38</v>
      </c>
      <c r="B219" s="4" t="s">
        <v>632</v>
      </c>
      <c r="C219" s="4" t="s">
        <v>974</v>
      </c>
      <c r="D219" s="4" t="s">
        <v>535</v>
      </c>
      <c r="E219" s="4" t="s">
        <v>148</v>
      </c>
      <c r="F219" s="5">
        <v>30</v>
      </c>
      <c r="G219" s="6">
        <v>739.77</v>
      </c>
      <c r="H219" s="14">
        <f>G219*0.1</f>
        <v>73.977000000000004</v>
      </c>
      <c r="I219" s="15">
        <f>G219*0.15</f>
        <v>110.96549999999999</v>
      </c>
      <c r="J219" s="15">
        <f>G219+H219+I219</f>
        <v>924.71249999999998</v>
      </c>
      <c r="K219" s="15">
        <f>J219*1.1</f>
        <v>1017.18375</v>
      </c>
      <c r="L219" s="7"/>
      <c r="M219" s="4" t="s">
        <v>975</v>
      </c>
      <c r="N219" s="7" t="s">
        <v>976</v>
      </c>
      <c r="O219" s="8" t="s">
        <v>977</v>
      </c>
      <c r="P219" s="10">
        <v>45870</v>
      </c>
    </row>
    <row r="220" spans="1:16" ht="390" x14ac:dyDescent="0.2">
      <c r="A220" s="3" t="s">
        <v>292</v>
      </c>
      <c r="B220" s="4" t="s">
        <v>292</v>
      </c>
      <c r="C220" s="4" t="s">
        <v>761</v>
      </c>
      <c r="D220" s="4" t="s">
        <v>426</v>
      </c>
      <c r="E220" s="4" t="s">
        <v>293</v>
      </c>
      <c r="F220" s="5">
        <v>20</v>
      </c>
      <c r="G220" s="6">
        <v>1548.7</v>
      </c>
      <c r="H220" s="16">
        <f>G220*0.25</f>
        <v>387.17500000000001</v>
      </c>
      <c r="I220" s="17">
        <f>G220*0.41</f>
        <v>634.96699999999998</v>
      </c>
      <c r="J220" s="17">
        <f>G220*1.66</f>
        <v>2570.8420000000001</v>
      </c>
      <c r="K220" s="17">
        <f>J220*1.1</f>
        <v>2827.9262000000003</v>
      </c>
      <c r="L220" s="7"/>
      <c r="M220" s="4" t="s">
        <v>760</v>
      </c>
      <c r="N220" s="7" t="s">
        <v>1153</v>
      </c>
      <c r="O220" s="8" t="s">
        <v>762</v>
      </c>
      <c r="P220" s="10">
        <v>45881</v>
      </c>
    </row>
    <row r="221" spans="1:16" ht="409.5" x14ac:dyDescent="0.2">
      <c r="A221" s="3" t="s">
        <v>161</v>
      </c>
      <c r="B221" s="4" t="s">
        <v>161</v>
      </c>
      <c r="C221" s="4" t="s">
        <v>864</v>
      </c>
      <c r="D221" s="4" t="s">
        <v>288</v>
      </c>
      <c r="E221" s="4" t="s">
        <v>162</v>
      </c>
      <c r="F221" s="5">
        <v>10</v>
      </c>
      <c r="G221" s="6">
        <v>110.44</v>
      </c>
      <c r="H221" s="14">
        <f>G221*0.14</f>
        <v>15.461600000000001</v>
      </c>
      <c r="I221" s="15">
        <f>G221*0.22</f>
        <v>24.296800000000001</v>
      </c>
      <c r="J221" s="15">
        <f>G221+H221+I221</f>
        <v>150.19839999999999</v>
      </c>
      <c r="K221" s="15">
        <f>J221*1.1</f>
        <v>165.21824000000001</v>
      </c>
      <c r="L221" s="7"/>
      <c r="M221" s="4" t="s">
        <v>357</v>
      </c>
      <c r="N221" s="7" t="s">
        <v>1159</v>
      </c>
      <c r="O221" s="8" t="s">
        <v>358</v>
      </c>
      <c r="P221" s="10">
        <v>45883</v>
      </c>
    </row>
    <row r="222" spans="1:16" ht="409.5" x14ac:dyDescent="0.2">
      <c r="A222" s="3" t="s">
        <v>161</v>
      </c>
      <c r="B222" s="4" t="s">
        <v>161</v>
      </c>
      <c r="C222" s="4" t="s">
        <v>864</v>
      </c>
      <c r="D222" s="4" t="s">
        <v>288</v>
      </c>
      <c r="E222" s="4" t="s">
        <v>162</v>
      </c>
      <c r="F222" s="5">
        <v>10</v>
      </c>
      <c r="G222" s="6">
        <v>110.44</v>
      </c>
      <c r="H222" s="14">
        <f>G222*0.14</f>
        <v>15.461600000000001</v>
      </c>
      <c r="I222" s="15">
        <f>G222*0.22</f>
        <v>24.296800000000001</v>
      </c>
      <c r="J222" s="15">
        <f>G222+H222+I222</f>
        <v>150.19839999999999</v>
      </c>
      <c r="K222" s="15">
        <f>J222*1.1</f>
        <v>165.21824000000001</v>
      </c>
      <c r="L222" s="7"/>
      <c r="M222" s="4" t="s">
        <v>357</v>
      </c>
      <c r="N222" s="7" t="s">
        <v>1159</v>
      </c>
      <c r="O222" s="8" t="s">
        <v>398</v>
      </c>
      <c r="P222" s="10">
        <v>45883</v>
      </c>
    </row>
    <row r="223" spans="1:16" ht="409.5" x14ac:dyDescent="0.2">
      <c r="A223" s="3" t="s">
        <v>161</v>
      </c>
      <c r="B223" s="4" t="s">
        <v>161</v>
      </c>
      <c r="C223" s="4" t="s">
        <v>864</v>
      </c>
      <c r="D223" s="4" t="s">
        <v>288</v>
      </c>
      <c r="E223" s="4" t="s">
        <v>162</v>
      </c>
      <c r="F223" s="5">
        <v>10</v>
      </c>
      <c r="G223" s="6">
        <v>110.44</v>
      </c>
      <c r="H223" s="14">
        <f>G223*0.14</f>
        <v>15.461600000000001</v>
      </c>
      <c r="I223" s="15">
        <f>G223*0.22</f>
        <v>24.296800000000001</v>
      </c>
      <c r="J223" s="15">
        <f>G223+H223+I223</f>
        <v>150.19839999999999</v>
      </c>
      <c r="K223" s="15">
        <f>J223*1.1</f>
        <v>165.21824000000001</v>
      </c>
      <c r="L223" s="7"/>
      <c r="M223" s="4" t="s">
        <v>938</v>
      </c>
      <c r="N223" s="7" t="s">
        <v>1159</v>
      </c>
      <c r="O223" s="8" t="s">
        <v>358</v>
      </c>
      <c r="P223" s="10">
        <v>45883</v>
      </c>
    </row>
    <row r="224" spans="1:16" ht="409.5" x14ac:dyDescent="0.2">
      <c r="A224" s="3" t="s">
        <v>161</v>
      </c>
      <c r="B224" s="4" t="s">
        <v>161</v>
      </c>
      <c r="C224" s="4" t="s">
        <v>864</v>
      </c>
      <c r="D224" s="4" t="s">
        <v>288</v>
      </c>
      <c r="E224" s="4" t="s">
        <v>162</v>
      </c>
      <c r="F224" s="5">
        <v>10</v>
      </c>
      <c r="G224" s="6">
        <v>110.44</v>
      </c>
      <c r="H224" s="14">
        <f>G224*0.14</f>
        <v>15.461600000000001</v>
      </c>
      <c r="I224" s="15">
        <f>G224*0.22</f>
        <v>24.296800000000001</v>
      </c>
      <c r="J224" s="15">
        <f>G224+H224+I224</f>
        <v>150.19839999999999</v>
      </c>
      <c r="K224" s="15">
        <f>J224*1.1</f>
        <v>165.21824000000001</v>
      </c>
      <c r="L224" s="7"/>
      <c r="M224" s="4" t="s">
        <v>938</v>
      </c>
      <c r="N224" s="7" t="s">
        <v>1159</v>
      </c>
      <c r="O224" s="8" t="s">
        <v>398</v>
      </c>
      <c r="P224" s="10">
        <v>45883</v>
      </c>
    </row>
    <row r="225" spans="1:16" ht="409.5" x14ac:dyDescent="0.2">
      <c r="A225" s="3" t="s">
        <v>161</v>
      </c>
      <c r="B225" s="4" t="s">
        <v>161</v>
      </c>
      <c r="C225" s="4" t="s">
        <v>862</v>
      </c>
      <c r="D225" s="4" t="s">
        <v>288</v>
      </c>
      <c r="E225" s="4" t="s">
        <v>162</v>
      </c>
      <c r="F225" s="5">
        <v>10</v>
      </c>
      <c r="G225" s="6">
        <v>110.44</v>
      </c>
      <c r="H225" s="14">
        <f>G225*0.14</f>
        <v>15.461600000000001</v>
      </c>
      <c r="I225" s="15">
        <f>G225*0.22</f>
        <v>24.296800000000001</v>
      </c>
      <c r="J225" s="15">
        <f>G225+H225+I225</f>
        <v>150.19839999999999</v>
      </c>
      <c r="K225" s="15">
        <f>J225*1.1</f>
        <v>165.21824000000001</v>
      </c>
      <c r="L225" s="7"/>
      <c r="M225" s="4" t="s">
        <v>357</v>
      </c>
      <c r="N225" s="7" t="s">
        <v>1159</v>
      </c>
      <c r="O225" s="8" t="s">
        <v>396</v>
      </c>
      <c r="P225" s="10">
        <v>45883</v>
      </c>
    </row>
    <row r="226" spans="1:16" ht="409.5" x14ac:dyDescent="0.2">
      <c r="A226" s="3" t="s">
        <v>161</v>
      </c>
      <c r="B226" s="4" t="s">
        <v>161</v>
      </c>
      <c r="C226" s="4" t="s">
        <v>862</v>
      </c>
      <c r="D226" s="4" t="s">
        <v>288</v>
      </c>
      <c r="E226" s="4" t="s">
        <v>162</v>
      </c>
      <c r="F226" s="5">
        <v>10</v>
      </c>
      <c r="G226" s="6">
        <v>110.44</v>
      </c>
      <c r="H226" s="14">
        <f>G226*0.14</f>
        <v>15.461600000000001</v>
      </c>
      <c r="I226" s="15">
        <f>G226*0.22</f>
        <v>24.296800000000001</v>
      </c>
      <c r="J226" s="15">
        <f>G226+H226+I226</f>
        <v>150.19839999999999</v>
      </c>
      <c r="K226" s="15">
        <f>J226*1.1</f>
        <v>165.21824000000001</v>
      </c>
      <c r="L226" s="7"/>
      <c r="M226" s="4" t="s">
        <v>938</v>
      </c>
      <c r="N226" s="7" t="s">
        <v>1159</v>
      </c>
      <c r="O226" s="8" t="s">
        <v>396</v>
      </c>
      <c r="P226" s="10">
        <v>45883</v>
      </c>
    </row>
    <row r="227" spans="1:16" ht="409.5" x14ac:dyDescent="0.2">
      <c r="A227" s="3" t="s">
        <v>161</v>
      </c>
      <c r="B227" s="4" t="s">
        <v>161</v>
      </c>
      <c r="C227" s="4" t="s">
        <v>495</v>
      </c>
      <c r="D227" s="4" t="s">
        <v>288</v>
      </c>
      <c r="E227" s="4" t="s">
        <v>162</v>
      </c>
      <c r="F227" s="5">
        <v>20</v>
      </c>
      <c r="G227" s="6">
        <v>169.49</v>
      </c>
      <c r="H227" s="14">
        <f>G227*0.14</f>
        <v>23.728600000000004</v>
      </c>
      <c r="I227" s="15">
        <f>G227*0.22</f>
        <v>37.287800000000004</v>
      </c>
      <c r="J227" s="15">
        <f>G227+H227+I227</f>
        <v>230.50640000000001</v>
      </c>
      <c r="K227" s="15">
        <f>J227*1.1</f>
        <v>253.55704000000003</v>
      </c>
      <c r="L227" s="7"/>
      <c r="M227" s="4" t="s">
        <v>357</v>
      </c>
      <c r="N227" s="7" t="s">
        <v>1159</v>
      </c>
      <c r="O227" s="8" t="s">
        <v>397</v>
      </c>
      <c r="P227" s="10">
        <v>45883</v>
      </c>
    </row>
    <row r="228" spans="1:16" ht="409.5" x14ac:dyDescent="0.2">
      <c r="A228" s="3" t="s">
        <v>161</v>
      </c>
      <c r="B228" s="4" t="s">
        <v>161</v>
      </c>
      <c r="C228" s="4" t="s">
        <v>495</v>
      </c>
      <c r="D228" s="4" t="s">
        <v>288</v>
      </c>
      <c r="E228" s="4" t="s">
        <v>162</v>
      </c>
      <c r="F228" s="5">
        <v>20</v>
      </c>
      <c r="G228" s="6">
        <v>169.49</v>
      </c>
      <c r="H228" s="14">
        <f>G228*0.14</f>
        <v>23.728600000000004</v>
      </c>
      <c r="I228" s="15">
        <f>G228*0.22</f>
        <v>37.287800000000004</v>
      </c>
      <c r="J228" s="15">
        <f>G228+H228+I228</f>
        <v>230.50640000000001</v>
      </c>
      <c r="K228" s="15">
        <f>J228*1.1</f>
        <v>253.55704000000003</v>
      </c>
      <c r="L228" s="7"/>
      <c r="M228" s="4" t="s">
        <v>938</v>
      </c>
      <c r="N228" s="7" t="s">
        <v>1159</v>
      </c>
      <c r="O228" s="8" t="s">
        <v>397</v>
      </c>
      <c r="P228" s="10">
        <v>45883</v>
      </c>
    </row>
    <row r="229" spans="1:16" ht="409.5" x14ac:dyDescent="0.2">
      <c r="A229" s="3" t="s">
        <v>161</v>
      </c>
      <c r="B229" s="4" t="s">
        <v>161</v>
      </c>
      <c r="C229" s="4" t="s">
        <v>863</v>
      </c>
      <c r="D229" s="4" t="s">
        <v>288</v>
      </c>
      <c r="E229" s="4" t="s">
        <v>162</v>
      </c>
      <c r="F229" s="5">
        <v>5</v>
      </c>
      <c r="G229" s="6">
        <v>59.91</v>
      </c>
      <c r="H229" s="14">
        <f>G229*0.17</f>
        <v>10.184699999999999</v>
      </c>
      <c r="I229" s="15">
        <f>G229*0.3</f>
        <v>17.972999999999999</v>
      </c>
      <c r="J229" s="15">
        <f>G229+H229+I229</f>
        <v>88.067699999999988</v>
      </c>
      <c r="K229" s="15">
        <f>J229*1.1</f>
        <v>96.874469999999988</v>
      </c>
      <c r="L229" s="7"/>
      <c r="M229" s="4" t="s">
        <v>357</v>
      </c>
      <c r="N229" s="7" t="s">
        <v>1159</v>
      </c>
      <c r="O229" s="8" t="s">
        <v>399</v>
      </c>
      <c r="P229" s="10">
        <v>45883</v>
      </c>
    </row>
    <row r="230" spans="1:16" ht="409.5" x14ac:dyDescent="0.2">
      <c r="A230" s="3" t="s">
        <v>161</v>
      </c>
      <c r="B230" s="4" t="s">
        <v>161</v>
      </c>
      <c r="C230" s="4" t="s">
        <v>863</v>
      </c>
      <c r="D230" s="4" t="s">
        <v>288</v>
      </c>
      <c r="E230" s="4" t="s">
        <v>162</v>
      </c>
      <c r="F230" s="5">
        <v>5</v>
      </c>
      <c r="G230" s="6">
        <v>59.91</v>
      </c>
      <c r="H230" s="14">
        <f>G230*0.17</f>
        <v>10.184699999999999</v>
      </c>
      <c r="I230" s="15">
        <f>G230*0.3</f>
        <v>17.972999999999999</v>
      </c>
      <c r="J230" s="15">
        <f>G230+H230+I230</f>
        <v>88.067699999999988</v>
      </c>
      <c r="K230" s="15">
        <f>J230*1.1</f>
        <v>96.874469999999988</v>
      </c>
      <c r="L230" s="7"/>
      <c r="M230" s="4" t="s">
        <v>938</v>
      </c>
      <c r="N230" s="7" t="s">
        <v>1159</v>
      </c>
      <c r="O230" s="8" t="s">
        <v>399</v>
      </c>
      <c r="P230" s="10">
        <v>45883</v>
      </c>
    </row>
    <row r="231" spans="1:16" ht="300" x14ac:dyDescent="0.2">
      <c r="A231" s="3" t="s">
        <v>39</v>
      </c>
      <c r="B231" s="4" t="s">
        <v>356</v>
      </c>
      <c r="C231" s="4" t="s">
        <v>605</v>
      </c>
      <c r="D231" s="4" t="s">
        <v>243</v>
      </c>
      <c r="E231" s="4" t="s">
        <v>184</v>
      </c>
      <c r="F231" s="5">
        <v>60</v>
      </c>
      <c r="G231" s="6">
        <v>144.06</v>
      </c>
      <c r="H231" s="14">
        <f>G231*0.14</f>
        <v>20.168400000000002</v>
      </c>
      <c r="I231" s="15">
        <f>G231*0.22</f>
        <v>31.693200000000001</v>
      </c>
      <c r="J231" s="15">
        <f>G231+H231+I231</f>
        <v>195.92159999999998</v>
      </c>
      <c r="K231" s="15">
        <f>J231*1.1</f>
        <v>215.51375999999999</v>
      </c>
      <c r="L231" s="7"/>
      <c r="M231" s="4" t="s">
        <v>769</v>
      </c>
      <c r="N231" s="7" t="s">
        <v>988</v>
      </c>
      <c r="O231" s="8" t="s">
        <v>989</v>
      </c>
      <c r="P231" s="10">
        <v>45870</v>
      </c>
    </row>
    <row r="232" spans="1:16" ht="240" x14ac:dyDescent="0.2">
      <c r="A232" s="3" t="s">
        <v>40</v>
      </c>
      <c r="B232" s="4" t="s">
        <v>1149</v>
      </c>
      <c r="C232" s="4" t="s">
        <v>624</v>
      </c>
      <c r="D232" s="4" t="s">
        <v>311</v>
      </c>
      <c r="E232" s="4" t="s">
        <v>172</v>
      </c>
      <c r="F232" s="5">
        <v>10</v>
      </c>
      <c r="G232" s="6">
        <v>285.20999999999998</v>
      </c>
      <c r="H232" s="14">
        <f>G232*0.14</f>
        <v>39.929400000000001</v>
      </c>
      <c r="I232" s="15">
        <f>G232*0.22</f>
        <v>62.746199999999995</v>
      </c>
      <c r="J232" s="15">
        <f>G232+H232+I232</f>
        <v>387.88559999999995</v>
      </c>
      <c r="K232" s="15">
        <f>J232*1.1</f>
        <v>426.67415999999997</v>
      </c>
      <c r="L232" s="7"/>
      <c r="M232" s="4" t="s">
        <v>402</v>
      </c>
      <c r="N232" s="7" t="s">
        <v>1150</v>
      </c>
      <c r="O232" s="8" t="s">
        <v>1151</v>
      </c>
      <c r="P232" s="10">
        <v>45880</v>
      </c>
    </row>
    <row r="233" spans="1:16" ht="409.5" x14ac:dyDescent="0.2">
      <c r="A233" s="3" t="s">
        <v>40</v>
      </c>
      <c r="B233" s="4" t="s">
        <v>721</v>
      </c>
      <c r="C233" s="4" t="s">
        <v>723</v>
      </c>
      <c r="D233" s="4" t="s">
        <v>288</v>
      </c>
      <c r="E233" s="4" t="s">
        <v>172</v>
      </c>
      <c r="F233" s="5">
        <v>10</v>
      </c>
      <c r="G233" s="6">
        <v>245.16</v>
      </c>
      <c r="H233" s="14">
        <f>G233*0.14</f>
        <v>34.322400000000002</v>
      </c>
      <c r="I233" s="15">
        <f>G233*0.22</f>
        <v>53.935200000000002</v>
      </c>
      <c r="J233" s="15">
        <f>G233+H233+I233</f>
        <v>333.41759999999999</v>
      </c>
      <c r="K233" s="15">
        <f>J233*1.1</f>
        <v>366.75936000000002</v>
      </c>
      <c r="L233" s="7"/>
      <c r="M233" s="4" t="s">
        <v>41</v>
      </c>
      <c r="N233" s="7" t="s">
        <v>1121</v>
      </c>
      <c r="O233" s="8" t="s">
        <v>321</v>
      </c>
      <c r="P233" s="10">
        <v>45881</v>
      </c>
    </row>
    <row r="234" spans="1:16" ht="409.5" x14ac:dyDescent="0.2">
      <c r="A234" s="3" t="s">
        <v>40</v>
      </c>
      <c r="B234" s="4" t="s">
        <v>721</v>
      </c>
      <c r="C234" s="4" t="s">
        <v>502</v>
      </c>
      <c r="D234" s="4" t="s">
        <v>288</v>
      </c>
      <c r="E234" s="4" t="s">
        <v>172</v>
      </c>
      <c r="F234" s="5">
        <v>20</v>
      </c>
      <c r="G234" s="6">
        <v>490.31</v>
      </c>
      <c r="H234" s="14">
        <f>G234*0.14</f>
        <v>68.6434</v>
      </c>
      <c r="I234" s="15">
        <f>G234*0.22</f>
        <v>107.8682</v>
      </c>
      <c r="J234" s="15">
        <f>G234+H234+I234</f>
        <v>666.82159999999999</v>
      </c>
      <c r="K234" s="15">
        <f>J234*1.1</f>
        <v>733.50376000000006</v>
      </c>
      <c r="L234" s="7"/>
      <c r="M234" s="4" t="s">
        <v>41</v>
      </c>
      <c r="N234" s="7" t="s">
        <v>1121</v>
      </c>
      <c r="O234" s="8" t="s">
        <v>319</v>
      </c>
      <c r="P234" s="10">
        <v>45881</v>
      </c>
    </row>
    <row r="235" spans="1:16" ht="409.5" x14ac:dyDescent="0.2">
      <c r="A235" s="3" t="s">
        <v>40</v>
      </c>
      <c r="B235" s="4" t="s">
        <v>721</v>
      </c>
      <c r="C235" s="4" t="s">
        <v>722</v>
      </c>
      <c r="D235" s="4" t="s">
        <v>288</v>
      </c>
      <c r="E235" s="4" t="s">
        <v>172</v>
      </c>
      <c r="F235" s="5">
        <v>5</v>
      </c>
      <c r="G235" s="6">
        <v>122.58</v>
      </c>
      <c r="H235" s="14">
        <f>G235*0.14</f>
        <v>17.161200000000001</v>
      </c>
      <c r="I235" s="15">
        <f>G235*0.22</f>
        <v>26.967600000000001</v>
      </c>
      <c r="J235" s="15">
        <f>G235+H235+I235</f>
        <v>166.7088</v>
      </c>
      <c r="K235" s="15">
        <f>J235*1.1</f>
        <v>183.37968000000001</v>
      </c>
      <c r="L235" s="7"/>
      <c r="M235" s="4" t="s">
        <v>41</v>
      </c>
      <c r="N235" s="7" t="s">
        <v>1121</v>
      </c>
      <c r="O235" s="8" t="s">
        <v>320</v>
      </c>
      <c r="P235" s="10">
        <v>45881</v>
      </c>
    </row>
    <row r="236" spans="1:16" ht="409.5" x14ac:dyDescent="0.2">
      <c r="A236" s="3" t="s">
        <v>40</v>
      </c>
      <c r="B236" s="4" t="s">
        <v>721</v>
      </c>
      <c r="C236" s="4" t="s">
        <v>729</v>
      </c>
      <c r="D236" s="4" t="s">
        <v>288</v>
      </c>
      <c r="E236" s="4" t="s">
        <v>172</v>
      </c>
      <c r="F236" s="5">
        <v>10</v>
      </c>
      <c r="G236" s="6">
        <v>490.31</v>
      </c>
      <c r="H236" s="14">
        <f>G236*0.14</f>
        <v>68.6434</v>
      </c>
      <c r="I236" s="15">
        <f>G236*0.22</f>
        <v>107.8682</v>
      </c>
      <c r="J236" s="15">
        <f>G236+H236+I236</f>
        <v>666.82159999999999</v>
      </c>
      <c r="K236" s="15">
        <f>J236*1.1</f>
        <v>733.50376000000006</v>
      </c>
      <c r="L236" s="7"/>
      <c r="M236" s="4" t="s">
        <v>41</v>
      </c>
      <c r="N236" s="7" t="s">
        <v>1121</v>
      </c>
      <c r="O236" s="8" t="s">
        <v>324</v>
      </c>
      <c r="P236" s="10">
        <v>45881</v>
      </c>
    </row>
    <row r="237" spans="1:16" ht="409.5" x14ac:dyDescent="0.2">
      <c r="A237" s="3" t="s">
        <v>40</v>
      </c>
      <c r="B237" s="4" t="s">
        <v>721</v>
      </c>
      <c r="C237" s="4" t="s">
        <v>729</v>
      </c>
      <c r="D237" s="4" t="s">
        <v>288</v>
      </c>
      <c r="E237" s="4" t="s">
        <v>172</v>
      </c>
      <c r="F237" s="5">
        <v>10</v>
      </c>
      <c r="G237" s="6">
        <v>490.31</v>
      </c>
      <c r="H237" s="14">
        <f>G237*0.14</f>
        <v>68.6434</v>
      </c>
      <c r="I237" s="15">
        <f>G237*0.22</f>
        <v>107.8682</v>
      </c>
      <c r="J237" s="15">
        <f>G237+H237+I237</f>
        <v>666.82159999999999</v>
      </c>
      <c r="K237" s="15">
        <f>J237*1.1</f>
        <v>733.50376000000006</v>
      </c>
      <c r="L237" s="7"/>
      <c r="M237" s="4" t="s">
        <v>41</v>
      </c>
      <c r="N237" s="7" t="s">
        <v>1121</v>
      </c>
      <c r="O237" s="8" t="s">
        <v>322</v>
      </c>
      <c r="P237" s="10">
        <v>45881</v>
      </c>
    </row>
    <row r="238" spans="1:16" ht="409.5" x14ac:dyDescent="0.2">
      <c r="A238" s="3" t="s">
        <v>40</v>
      </c>
      <c r="B238" s="4" t="s">
        <v>721</v>
      </c>
      <c r="C238" s="4" t="s">
        <v>724</v>
      </c>
      <c r="D238" s="4" t="s">
        <v>288</v>
      </c>
      <c r="E238" s="4" t="s">
        <v>172</v>
      </c>
      <c r="F238" s="5">
        <v>5</v>
      </c>
      <c r="G238" s="6">
        <v>245.16</v>
      </c>
      <c r="H238" s="14">
        <f>G238*0.14</f>
        <v>34.322400000000002</v>
      </c>
      <c r="I238" s="15">
        <f>G238*0.22</f>
        <v>53.935200000000002</v>
      </c>
      <c r="J238" s="15">
        <f>G238+H238+I238</f>
        <v>333.41759999999999</v>
      </c>
      <c r="K238" s="15">
        <f>J238*1.1</f>
        <v>366.75936000000002</v>
      </c>
      <c r="L238" s="7"/>
      <c r="M238" s="4" t="s">
        <v>41</v>
      </c>
      <c r="N238" s="7" t="s">
        <v>1121</v>
      </c>
      <c r="O238" s="8" t="s">
        <v>323</v>
      </c>
      <c r="P238" s="10">
        <v>45881</v>
      </c>
    </row>
    <row r="239" spans="1:16" ht="135" x14ac:dyDescent="0.2">
      <c r="A239" s="3" t="s">
        <v>451</v>
      </c>
      <c r="B239" s="4" t="s">
        <v>1017</v>
      </c>
      <c r="C239" s="4" t="s">
        <v>1018</v>
      </c>
      <c r="D239" s="4" t="s">
        <v>619</v>
      </c>
      <c r="E239" s="4" t="s">
        <v>901</v>
      </c>
      <c r="F239" s="5">
        <v>21</v>
      </c>
      <c r="G239" s="6">
        <v>35569.040000000001</v>
      </c>
      <c r="H239" s="14">
        <f>G239*0.1</f>
        <v>3556.9040000000005</v>
      </c>
      <c r="I239" s="15">
        <f>G239*0.15</f>
        <v>5335.3559999999998</v>
      </c>
      <c r="J239" s="15">
        <f>G239+H239+I239</f>
        <v>44461.3</v>
      </c>
      <c r="K239" s="15">
        <f>J239*1.1</f>
        <v>48907.430000000008</v>
      </c>
      <c r="L239" s="7"/>
      <c r="M239" s="4" t="s">
        <v>1019</v>
      </c>
      <c r="N239" s="7" t="s">
        <v>1020</v>
      </c>
      <c r="O239" s="8" t="s">
        <v>1021</v>
      </c>
      <c r="P239" s="10">
        <v>45870</v>
      </c>
    </row>
    <row r="240" spans="1:16" ht="135" x14ac:dyDescent="0.2">
      <c r="A240" s="3" t="s">
        <v>451</v>
      </c>
      <c r="B240" s="4" t="s">
        <v>1017</v>
      </c>
      <c r="C240" s="4" t="s">
        <v>1022</v>
      </c>
      <c r="D240" s="4" t="s">
        <v>619</v>
      </c>
      <c r="E240" s="4" t="s">
        <v>901</v>
      </c>
      <c r="F240" s="5">
        <v>21</v>
      </c>
      <c r="G240" s="6">
        <v>35849.21</v>
      </c>
      <c r="H240" s="14">
        <f>G240*0.1</f>
        <v>3584.9210000000003</v>
      </c>
      <c r="I240" s="15">
        <f>G240*0.15</f>
        <v>5377.3814999999995</v>
      </c>
      <c r="J240" s="15">
        <f>G240+H240+I240</f>
        <v>44811.512499999997</v>
      </c>
      <c r="K240" s="15">
        <f>J240*1.1</f>
        <v>49292.66375</v>
      </c>
      <c r="L240" s="7"/>
      <c r="M240" s="4" t="s">
        <v>1019</v>
      </c>
      <c r="N240" s="7" t="s">
        <v>1020</v>
      </c>
      <c r="O240" s="8" t="s">
        <v>1023</v>
      </c>
      <c r="P240" s="10">
        <v>45870</v>
      </c>
    </row>
    <row r="241" spans="1:16" ht="135" x14ac:dyDescent="0.2">
      <c r="A241" s="3" t="s">
        <v>451</v>
      </c>
      <c r="B241" s="4" t="s">
        <v>1017</v>
      </c>
      <c r="C241" s="4" t="s">
        <v>1024</v>
      </c>
      <c r="D241" s="4" t="s">
        <v>619</v>
      </c>
      <c r="E241" s="4" t="s">
        <v>901</v>
      </c>
      <c r="F241" s="5">
        <v>21</v>
      </c>
      <c r="G241" s="6">
        <v>35569.040000000001</v>
      </c>
      <c r="H241" s="14">
        <f>G241*0.1</f>
        <v>3556.9040000000005</v>
      </c>
      <c r="I241" s="15">
        <f>G241*0.15</f>
        <v>5335.3559999999998</v>
      </c>
      <c r="J241" s="15">
        <f>G241+H241+I241</f>
        <v>44461.3</v>
      </c>
      <c r="K241" s="15">
        <f>J241*1.1</f>
        <v>48907.430000000008</v>
      </c>
      <c r="L241" s="7"/>
      <c r="M241" s="4" t="s">
        <v>1019</v>
      </c>
      <c r="N241" s="7" t="s">
        <v>1020</v>
      </c>
      <c r="O241" s="8" t="s">
        <v>1025</v>
      </c>
      <c r="P241" s="10">
        <v>45870</v>
      </c>
    </row>
    <row r="242" spans="1:16" ht="345" x14ac:dyDescent="0.2">
      <c r="A242" s="3" t="s">
        <v>42</v>
      </c>
      <c r="B242" s="4" t="s">
        <v>303</v>
      </c>
      <c r="C242" s="4" t="s">
        <v>593</v>
      </c>
      <c r="D242" s="4" t="s">
        <v>287</v>
      </c>
      <c r="E242" s="4" t="s">
        <v>131</v>
      </c>
      <c r="F242" s="5">
        <v>30</v>
      </c>
      <c r="G242" s="6">
        <v>305.39</v>
      </c>
      <c r="H242" s="14">
        <f>G242*0.14</f>
        <v>42.754600000000003</v>
      </c>
      <c r="I242" s="15">
        <f>G242*0.22</f>
        <v>67.1858</v>
      </c>
      <c r="J242" s="15">
        <f>G242+H242+I242</f>
        <v>415.33039999999994</v>
      </c>
      <c r="K242" s="15">
        <f>J242*1.1</f>
        <v>456.86343999999997</v>
      </c>
      <c r="L242" s="7"/>
      <c r="M242" s="4" t="s">
        <v>305</v>
      </c>
      <c r="N242" s="7" t="s">
        <v>1167</v>
      </c>
      <c r="O242" s="8" t="s">
        <v>773</v>
      </c>
      <c r="P242" s="10">
        <v>45893</v>
      </c>
    </row>
    <row r="243" spans="1:16" ht="345" x14ac:dyDescent="0.2">
      <c r="A243" s="3" t="s">
        <v>42</v>
      </c>
      <c r="B243" s="4" t="s">
        <v>303</v>
      </c>
      <c r="C243" s="4" t="s">
        <v>593</v>
      </c>
      <c r="D243" s="4" t="s">
        <v>287</v>
      </c>
      <c r="E243" s="4" t="s">
        <v>131</v>
      </c>
      <c r="F243" s="5">
        <v>30</v>
      </c>
      <c r="G243" s="6">
        <v>305.39</v>
      </c>
      <c r="H243" s="14">
        <f>G243*0.14</f>
        <v>42.754600000000003</v>
      </c>
      <c r="I243" s="15">
        <f>G243*0.22</f>
        <v>67.1858</v>
      </c>
      <c r="J243" s="15">
        <f>G243+H243+I243</f>
        <v>415.33039999999994</v>
      </c>
      <c r="K243" s="15">
        <f>J243*1.1</f>
        <v>456.86343999999997</v>
      </c>
      <c r="L243" s="7"/>
      <c r="M243" s="4" t="s">
        <v>305</v>
      </c>
      <c r="N243" s="7" t="s">
        <v>1167</v>
      </c>
      <c r="O243" s="8" t="s">
        <v>773</v>
      </c>
      <c r="P243" s="10">
        <v>45893</v>
      </c>
    </row>
    <row r="244" spans="1:16" ht="345" x14ac:dyDescent="0.2">
      <c r="A244" s="3" t="s">
        <v>42</v>
      </c>
      <c r="B244" s="4" t="s">
        <v>303</v>
      </c>
      <c r="C244" s="4" t="s">
        <v>458</v>
      </c>
      <c r="D244" s="4" t="s">
        <v>287</v>
      </c>
      <c r="E244" s="4" t="s">
        <v>131</v>
      </c>
      <c r="F244" s="5">
        <v>80</v>
      </c>
      <c r="G244" s="6">
        <v>773.8</v>
      </c>
      <c r="H244" s="14">
        <f>G244*0.1</f>
        <v>77.38</v>
      </c>
      <c r="I244" s="15">
        <f>G244*0.15</f>
        <v>116.07</v>
      </c>
      <c r="J244" s="15">
        <f>G244+H244+I244</f>
        <v>967.25</v>
      </c>
      <c r="K244" s="15">
        <f>J244*1.1</f>
        <v>1063.9750000000001</v>
      </c>
      <c r="L244" s="7"/>
      <c r="M244" s="4" t="s">
        <v>305</v>
      </c>
      <c r="N244" s="7" t="s">
        <v>1167</v>
      </c>
      <c r="O244" s="8" t="s">
        <v>636</v>
      </c>
      <c r="P244" s="10">
        <v>45893</v>
      </c>
    </row>
    <row r="245" spans="1:16" ht="345" x14ac:dyDescent="0.2">
      <c r="A245" s="3" t="s">
        <v>42</v>
      </c>
      <c r="B245" s="4" t="s">
        <v>303</v>
      </c>
      <c r="C245" s="4" t="s">
        <v>458</v>
      </c>
      <c r="D245" s="4" t="s">
        <v>287</v>
      </c>
      <c r="E245" s="4" t="s">
        <v>131</v>
      </c>
      <c r="F245" s="5">
        <v>80</v>
      </c>
      <c r="G245" s="6">
        <v>773.8</v>
      </c>
      <c r="H245" s="14">
        <f>G245*0.1</f>
        <v>77.38</v>
      </c>
      <c r="I245" s="15">
        <f>G245*0.15</f>
        <v>116.07</v>
      </c>
      <c r="J245" s="15">
        <f>G245+H245+I245</f>
        <v>967.25</v>
      </c>
      <c r="K245" s="15">
        <f>J245*1.1</f>
        <v>1063.9750000000001</v>
      </c>
      <c r="L245" s="7"/>
      <c r="M245" s="4" t="s">
        <v>305</v>
      </c>
      <c r="N245" s="7" t="s">
        <v>1167</v>
      </c>
      <c r="O245" s="8" t="s">
        <v>636</v>
      </c>
      <c r="P245" s="10">
        <v>45893</v>
      </c>
    </row>
    <row r="246" spans="1:16" ht="345" x14ac:dyDescent="0.2">
      <c r="A246" s="3" t="s">
        <v>42</v>
      </c>
      <c r="B246" s="4" t="s">
        <v>813</v>
      </c>
      <c r="C246" s="4" t="s">
        <v>593</v>
      </c>
      <c r="D246" s="4" t="s">
        <v>287</v>
      </c>
      <c r="E246" s="4" t="s">
        <v>131</v>
      </c>
      <c r="F246" s="5">
        <v>30</v>
      </c>
      <c r="G246" s="6">
        <v>305.39</v>
      </c>
      <c r="H246" s="14">
        <f>G246*0.14</f>
        <v>42.754600000000003</v>
      </c>
      <c r="I246" s="15">
        <f>G246*0.22</f>
        <v>67.1858</v>
      </c>
      <c r="J246" s="15">
        <f>G246+H246+I246</f>
        <v>415.33039999999994</v>
      </c>
      <c r="K246" s="15">
        <f>J246*1.1</f>
        <v>456.86343999999997</v>
      </c>
      <c r="L246" s="7"/>
      <c r="M246" s="4" t="s">
        <v>305</v>
      </c>
      <c r="N246" s="7" t="s">
        <v>1167</v>
      </c>
      <c r="O246" s="8" t="s">
        <v>834</v>
      </c>
      <c r="P246" s="10">
        <v>45893</v>
      </c>
    </row>
    <row r="247" spans="1:16" ht="345" x14ac:dyDescent="0.2">
      <c r="A247" s="3" t="s">
        <v>42</v>
      </c>
      <c r="B247" s="4" t="s">
        <v>813</v>
      </c>
      <c r="C247" s="4" t="s">
        <v>593</v>
      </c>
      <c r="D247" s="4" t="s">
        <v>287</v>
      </c>
      <c r="E247" s="4" t="s">
        <v>131</v>
      </c>
      <c r="F247" s="5">
        <v>30</v>
      </c>
      <c r="G247" s="6">
        <v>305.39</v>
      </c>
      <c r="H247" s="14">
        <f>G247*0.14</f>
        <v>42.754600000000003</v>
      </c>
      <c r="I247" s="15">
        <f>G247*0.22</f>
        <v>67.1858</v>
      </c>
      <c r="J247" s="15">
        <f>G247+H247+I247</f>
        <v>415.33039999999994</v>
      </c>
      <c r="K247" s="15">
        <f>J247*1.1</f>
        <v>456.86343999999997</v>
      </c>
      <c r="L247" s="7"/>
      <c r="M247" s="4" t="s">
        <v>305</v>
      </c>
      <c r="N247" s="7" t="s">
        <v>1167</v>
      </c>
      <c r="O247" s="8" t="s">
        <v>838</v>
      </c>
      <c r="P247" s="10">
        <v>45893</v>
      </c>
    </row>
    <row r="248" spans="1:16" ht="345" x14ac:dyDescent="0.2">
      <c r="A248" s="3" t="s">
        <v>42</v>
      </c>
      <c r="B248" s="4" t="s">
        <v>813</v>
      </c>
      <c r="C248" s="4" t="s">
        <v>593</v>
      </c>
      <c r="D248" s="4" t="s">
        <v>287</v>
      </c>
      <c r="E248" s="4" t="s">
        <v>131</v>
      </c>
      <c r="F248" s="5">
        <v>30</v>
      </c>
      <c r="G248" s="6">
        <v>305.39</v>
      </c>
      <c r="H248" s="14">
        <f>G248*0.14</f>
        <v>42.754600000000003</v>
      </c>
      <c r="I248" s="15">
        <f>G248*0.22</f>
        <v>67.1858</v>
      </c>
      <c r="J248" s="15">
        <f>G248+H248+I248</f>
        <v>415.33039999999994</v>
      </c>
      <c r="K248" s="15">
        <f>J248*1.1</f>
        <v>456.86343999999997</v>
      </c>
      <c r="L248" s="7"/>
      <c r="M248" s="4" t="s">
        <v>305</v>
      </c>
      <c r="N248" s="7" t="s">
        <v>1167</v>
      </c>
      <c r="O248" s="8" t="s">
        <v>834</v>
      </c>
      <c r="P248" s="10">
        <v>45893</v>
      </c>
    </row>
    <row r="249" spans="1:16" ht="345" x14ac:dyDescent="0.2">
      <c r="A249" s="3" t="s">
        <v>42</v>
      </c>
      <c r="B249" s="4" t="s">
        <v>813</v>
      </c>
      <c r="C249" s="4" t="s">
        <v>593</v>
      </c>
      <c r="D249" s="4" t="s">
        <v>287</v>
      </c>
      <c r="E249" s="4" t="s">
        <v>131</v>
      </c>
      <c r="F249" s="5">
        <v>30</v>
      </c>
      <c r="G249" s="6">
        <v>305.39</v>
      </c>
      <c r="H249" s="14">
        <f>G249*0.14</f>
        <v>42.754600000000003</v>
      </c>
      <c r="I249" s="15">
        <f>G249*0.22</f>
        <v>67.1858</v>
      </c>
      <c r="J249" s="15">
        <f>G249+H249+I249</f>
        <v>415.33039999999994</v>
      </c>
      <c r="K249" s="15">
        <f>J249*1.1</f>
        <v>456.86343999999997</v>
      </c>
      <c r="L249" s="7"/>
      <c r="M249" s="4" t="s">
        <v>305</v>
      </c>
      <c r="N249" s="7" t="s">
        <v>1167</v>
      </c>
      <c r="O249" s="8" t="s">
        <v>838</v>
      </c>
      <c r="P249" s="10">
        <v>45893</v>
      </c>
    </row>
    <row r="250" spans="1:16" ht="345" x14ac:dyDescent="0.2">
      <c r="A250" s="3" t="s">
        <v>42</v>
      </c>
      <c r="B250" s="4" t="s">
        <v>813</v>
      </c>
      <c r="C250" s="4" t="s">
        <v>458</v>
      </c>
      <c r="D250" s="4" t="s">
        <v>287</v>
      </c>
      <c r="E250" s="4" t="s">
        <v>131</v>
      </c>
      <c r="F250" s="5">
        <v>80</v>
      </c>
      <c r="G250" s="6">
        <v>773.8</v>
      </c>
      <c r="H250" s="14">
        <f>G250*0.1</f>
        <v>77.38</v>
      </c>
      <c r="I250" s="15">
        <f>G250*0.15</f>
        <v>116.07</v>
      </c>
      <c r="J250" s="15">
        <f>G250+H250+I250</f>
        <v>967.25</v>
      </c>
      <c r="K250" s="15">
        <f>J250*1.1</f>
        <v>1063.9750000000001</v>
      </c>
      <c r="L250" s="7"/>
      <c r="M250" s="4" t="s">
        <v>305</v>
      </c>
      <c r="N250" s="7" t="s">
        <v>1167</v>
      </c>
      <c r="O250" s="8" t="s">
        <v>840</v>
      </c>
      <c r="P250" s="10">
        <v>45893</v>
      </c>
    </row>
    <row r="251" spans="1:16" ht="345" x14ac:dyDescent="0.2">
      <c r="A251" s="3" t="s">
        <v>42</v>
      </c>
      <c r="B251" s="4" t="s">
        <v>813</v>
      </c>
      <c r="C251" s="4" t="s">
        <v>458</v>
      </c>
      <c r="D251" s="4" t="s">
        <v>287</v>
      </c>
      <c r="E251" s="4" t="s">
        <v>131</v>
      </c>
      <c r="F251" s="5">
        <v>80</v>
      </c>
      <c r="G251" s="6">
        <v>773.8</v>
      </c>
      <c r="H251" s="14">
        <f>G251*0.1</f>
        <v>77.38</v>
      </c>
      <c r="I251" s="15">
        <f>G251*0.15</f>
        <v>116.07</v>
      </c>
      <c r="J251" s="15">
        <f>G251+H251+I251</f>
        <v>967.25</v>
      </c>
      <c r="K251" s="15">
        <f>J251*1.1</f>
        <v>1063.9750000000001</v>
      </c>
      <c r="L251" s="7"/>
      <c r="M251" s="4" t="s">
        <v>305</v>
      </c>
      <c r="N251" s="7" t="s">
        <v>1167</v>
      </c>
      <c r="O251" s="8" t="s">
        <v>841</v>
      </c>
      <c r="P251" s="10">
        <v>45893</v>
      </c>
    </row>
    <row r="252" spans="1:16" ht="345" x14ac:dyDescent="0.2">
      <c r="A252" s="3" t="s">
        <v>42</v>
      </c>
      <c r="B252" s="4" t="s">
        <v>813</v>
      </c>
      <c r="C252" s="4" t="s">
        <v>458</v>
      </c>
      <c r="D252" s="4" t="s">
        <v>287</v>
      </c>
      <c r="E252" s="4" t="s">
        <v>131</v>
      </c>
      <c r="F252" s="5">
        <v>80</v>
      </c>
      <c r="G252" s="6">
        <v>773.8</v>
      </c>
      <c r="H252" s="14">
        <f>G252*0.1</f>
        <v>77.38</v>
      </c>
      <c r="I252" s="15">
        <f>G252*0.15</f>
        <v>116.07</v>
      </c>
      <c r="J252" s="15">
        <f>G252+H252+I252</f>
        <v>967.25</v>
      </c>
      <c r="K252" s="15">
        <f>J252*1.1</f>
        <v>1063.9750000000001</v>
      </c>
      <c r="L252" s="7"/>
      <c r="M252" s="4" t="s">
        <v>305</v>
      </c>
      <c r="N252" s="7" t="s">
        <v>1167</v>
      </c>
      <c r="O252" s="8" t="s">
        <v>840</v>
      </c>
      <c r="P252" s="10">
        <v>45893</v>
      </c>
    </row>
    <row r="253" spans="1:16" ht="345" x14ac:dyDescent="0.2">
      <c r="A253" s="3" t="s">
        <v>42</v>
      </c>
      <c r="B253" s="4" t="s">
        <v>813</v>
      </c>
      <c r="C253" s="4" t="s">
        <v>458</v>
      </c>
      <c r="D253" s="4" t="s">
        <v>287</v>
      </c>
      <c r="E253" s="4" t="s">
        <v>131</v>
      </c>
      <c r="F253" s="5">
        <v>80</v>
      </c>
      <c r="G253" s="6">
        <v>773.8</v>
      </c>
      <c r="H253" s="14">
        <f>G253*0.1</f>
        <v>77.38</v>
      </c>
      <c r="I253" s="15">
        <f>G253*0.15</f>
        <v>116.07</v>
      </c>
      <c r="J253" s="15">
        <f>G253+H253+I253</f>
        <v>967.25</v>
      </c>
      <c r="K253" s="15">
        <f>J253*1.1</f>
        <v>1063.9750000000001</v>
      </c>
      <c r="L253" s="7"/>
      <c r="M253" s="4" t="s">
        <v>305</v>
      </c>
      <c r="N253" s="7" t="s">
        <v>1167</v>
      </c>
      <c r="O253" s="8" t="s">
        <v>841</v>
      </c>
      <c r="P253" s="10">
        <v>45893</v>
      </c>
    </row>
    <row r="254" spans="1:16" ht="345" x14ac:dyDescent="0.2">
      <c r="A254" s="3" t="s">
        <v>42</v>
      </c>
      <c r="B254" s="4" t="s">
        <v>813</v>
      </c>
      <c r="C254" s="4" t="s">
        <v>835</v>
      </c>
      <c r="D254" s="4" t="s">
        <v>287</v>
      </c>
      <c r="E254" s="4" t="s">
        <v>131</v>
      </c>
      <c r="F254" s="5">
        <v>30</v>
      </c>
      <c r="G254" s="6">
        <v>305.39</v>
      </c>
      <c r="H254" s="14">
        <f>G254*0.14</f>
        <v>42.754600000000003</v>
      </c>
      <c r="I254" s="15">
        <f>G254*0.22</f>
        <v>67.1858</v>
      </c>
      <c r="J254" s="15">
        <f>G254+H254+I254</f>
        <v>415.33039999999994</v>
      </c>
      <c r="K254" s="15">
        <f>J254*1.1</f>
        <v>456.86343999999997</v>
      </c>
      <c r="L254" s="7"/>
      <c r="M254" s="4" t="s">
        <v>305</v>
      </c>
      <c r="N254" s="7" t="s">
        <v>1167</v>
      </c>
      <c r="O254" s="8" t="s">
        <v>836</v>
      </c>
      <c r="P254" s="10">
        <v>45893</v>
      </c>
    </row>
    <row r="255" spans="1:16" ht="345" x14ac:dyDescent="0.2">
      <c r="A255" s="3" t="s">
        <v>42</v>
      </c>
      <c r="B255" s="4" t="s">
        <v>813</v>
      </c>
      <c r="C255" s="4" t="s">
        <v>835</v>
      </c>
      <c r="D255" s="4" t="s">
        <v>287</v>
      </c>
      <c r="E255" s="4" t="s">
        <v>131</v>
      </c>
      <c r="F255" s="5">
        <v>30</v>
      </c>
      <c r="G255" s="6">
        <v>305.39</v>
      </c>
      <c r="H255" s="14">
        <f>G255*0.14</f>
        <v>42.754600000000003</v>
      </c>
      <c r="I255" s="15">
        <f>G255*0.22</f>
        <v>67.1858</v>
      </c>
      <c r="J255" s="15">
        <f>G255+H255+I255</f>
        <v>415.33039999999994</v>
      </c>
      <c r="K255" s="15">
        <f>J255*1.1</f>
        <v>456.86343999999997</v>
      </c>
      <c r="L255" s="7"/>
      <c r="M255" s="4" t="s">
        <v>305</v>
      </c>
      <c r="N255" s="7" t="s">
        <v>1167</v>
      </c>
      <c r="O255" s="8" t="s">
        <v>837</v>
      </c>
      <c r="P255" s="10">
        <v>45893</v>
      </c>
    </row>
    <row r="256" spans="1:16" ht="345" x14ac:dyDescent="0.2">
      <c r="A256" s="3" t="s">
        <v>42</v>
      </c>
      <c r="B256" s="4" t="s">
        <v>813</v>
      </c>
      <c r="C256" s="4" t="s">
        <v>835</v>
      </c>
      <c r="D256" s="4" t="s">
        <v>287</v>
      </c>
      <c r="E256" s="4" t="s">
        <v>131</v>
      </c>
      <c r="F256" s="5">
        <v>30</v>
      </c>
      <c r="G256" s="6">
        <v>305.39</v>
      </c>
      <c r="H256" s="14">
        <f>G256*0.14</f>
        <v>42.754600000000003</v>
      </c>
      <c r="I256" s="15">
        <f>G256*0.22</f>
        <v>67.1858</v>
      </c>
      <c r="J256" s="15">
        <f>G256+H256+I256</f>
        <v>415.33039999999994</v>
      </c>
      <c r="K256" s="15">
        <f>J256*1.1</f>
        <v>456.86343999999997</v>
      </c>
      <c r="L256" s="7"/>
      <c r="M256" s="4" t="s">
        <v>305</v>
      </c>
      <c r="N256" s="7" t="s">
        <v>1167</v>
      </c>
      <c r="O256" s="8" t="s">
        <v>836</v>
      </c>
      <c r="P256" s="10">
        <v>45893</v>
      </c>
    </row>
    <row r="257" spans="1:16" ht="345" x14ac:dyDescent="0.2">
      <c r="A257" s="3" t="s">
        <v>42</v>
      </c>
      <c r="B257" s="4" t="s">
        <v>813</v>
      </c>
      <c r="C257" s="4" t="s">
        <v>835</v>
      </c>
      <c r="D257" s="4" t="s">
        <v>287</v>
      </c>
      <c r="E257" s="4" t="s">
        <v>131</v>
      </c>
      <c r="F257" s="5">
        <v>30</v>
      </c>
      <c r="G257" s="6">
        <v>305.39</v>
      </c>
      <c r="H257" s="14">
        <f>G257*0.14</f>
        <v>42.754600000000003</v>
      </c>
      <c r="I257" s="15">
        <f>G257*0.22</f>
        <v>67.1858</v>
      </c>
      <c r="J257" s="15">
        <f>G257+H257+I257</f>
        <v>415.33039999999994</v>
      </c>
      <c r="K257" s="15">
        <f>J257*1.1</f>
        <v>456.86343999999997</v>
      </c>
      <c r="L257" s="7"/>
      <c r="M257" s="4" t="s">
        <v>305</v>
      </c>
      <c r="N257" s="7" t="s">
        <v>1167</v>
      </c>
      <c r="O257" s="8" t="s">
        <v>837</v>
      </c>
      <c r="P257" s="10">
        <v>45893</v>
      </c>
    </row>
    <row r="258" spans="1:16" ht="300" x14ac:dyDescent="0.2">
      <c r="A258" s="3" t="s">
        <v>42</v>
      </c>
      <c r="B258" s="4" t="s">
        <v>794</v>
      </c>
      <c r="C258" s="4" t="s">
        <v>147</v>
      </c>
      <c r="D258" s="4" t="s">
        <v>551</v>
      </c>
      <c r="E258" s="4" t="s">
        <v>131</v>
      </c>
      <c r="F258" s="5">
        <v>20</v>
      </c>
      <c r="G258" s="6">
        <v>300</v>
      </c>
      <c r="H258" s="14">
        <f>G258*0.14</f>
        <v>42.000000000000007</v>
      </c>
      <c r="I258" s="15">
        <f>G258*0.22</f>
        <v>66</v>
      </c>
      <c r="J258" s="15">
        <f>G258+H258+I258</f>
        <v>408</v>
      </c>
      <c r="K258" s="15">
        <f>J258*1.1</f>
        <v>448.8</v>
      </c>
      <c r="L258" s="7"/>
      <c r="M258" s="4" t="s">
        <v>118</v>
      </c>
      <c r="N258" s="7" t="s">
        <v>1167</v>
      </c>
      <c r="O258" s="8" t="s">
        <v>369</v>
      </c>
      <c r="P258" s="10">
        <v>45893</v>
      </c>
    </row>
    <row r="259" spans="1:16" ht="300" x14ac:dyDescent="0.2">
      <c r="A259" s="3" t="s">
        <v>42</v>
      </c>
      <c r="B259" s="4" t="s">
        <v>794</v>
      </c>
      <c r="C259" s="4" t="s">
        <v>147</v>
      </c>
      <c r="D259" s="4" t="s">
        <v>551</v>
      </c>
      <c r="E259" s="4" t="s">
        <v>131</v>
      </c>
      <c r="F259" s="5">
        <v>20</v>
      </c>
      <c r="G259" s="6">
        <v>300</v>
      </c>
      <c r="H259" s="14">
        <f>G259*0.14</f>
        <v>42.000000000000007</v>
      </c>
      <c r="I259" s="15">
        <f>G259*0.22</f>
        <v>66</v>
      </c>
      <c r="J259" s="15">
        <f>G259+H259+I259</f>
        <v>408</v>
      </c>
      <c r="K259" s="15">
        <f>J259*1.1</f>
        <v>448.8</v>
      </c>
      <c r="L259" s="7"/>
      <c r="M259" s="4" t="s">
        <v>118</v>
      </c>
      <c r="N259" s="7" t="s">
        <v>1167</v>
      </c>
      <c r="O259" s="8" t="s">
        <v>369</v>
      </c>
      <c r="P259" s="10">
        <v>45893</v>
      </c>
    </row>
    <row r="260" spans="1:16" ht="300" x14ac:dyDescent="0.2">
      <c r="A260" s="3" t="s">
        <v>42</v>
      </c>
      <c r="B260" s="4" t="s">
        <v>794</v>
      </c>
      <c r="C260" s="4" t="s">
        <v>795</v>
      </c>
      <c r="D260" s="4" t="s">
        <v>551</v>
      </c>
      <c r="E260" s="4" t="s">
        <v>131</v>
      </c>
      <c r="F260" s="5">
        <v>50</v>
      </c>
      <c r="G260" s="6">
        <v>675</v>
      </c>
      <c r="H260" s="14">
        <f>G260*0.1</f>
        <v>67.5</v>
      </c>
      <c r="I260" s="15">
        <f>G260*0.15</f>
        <v>101.25</v>
      </c>
      <c r="J260" s="15">
        <f>G260+H260+I260</f>
        <v>843.75</v>
      </c>
      <c r="K260" s="15">
        <f>J260*1.1</f>
        <v>928.12500000000011</v>
      </c>
      <c r="L260" s="7"/>
      <c r="M260" s="4" t="s">
        <v>118</v>
      </c>
      <c r="N260" s="7" t="s">
        <v>1167</v>
      </c>
      <c r="O260" s="8" t="s">
        <v>370</v>
      </c>
      <c r="P260" s="10">
        <v>45893</v>
      </c>
    </row>
    <row r="261" spans="1:16" ht="300" x14ac:dyDescent="0.2">
      <c r="A261" s="3" t="s">
        <v>42</v>
      </c>
      <c r="B261" s="4" t="s">
        <v>794</v>
      </c>
      <c r="C261" s="4" t="s">
        <v>795</v>
      </c>
      <c r="D261" s="4" t="s">
        <v>551</v>
      </c>
      <c r="E261" s="4" t="s">
        <v>131</v>
      </c>
      <c r="F261" s="5">
        <v>50</v>
      </c>
      <c r="G261" s="6">
        <v>675</v>
      </c>
      <c r="H261" s="14">
        <f>G261*0.1</f>
        <v>67.5</v>
      </c>
      <c r="I261" s="15">
        <f>G261*0.15</f>
        <v>101.25</v>
      </c>
      <c r="J261" s="15">
        <f>G261+H261+I261</f>
        <v>843.75</v>
      </c>
      <c r="K261" s="15">
        <f>J261*1.1</f>
        <v>928.12500000000011</v>
      </c>
      <c r="L261" s="7"/>
      <c r="M261" s="4" t="s">
        <v>118</v>
      </c>
      <c r="N261" s="7" t="s">
        <v>1167</v>
      </c>
      <c r="O261" s="8" t="s">
        <v>370</v>
      </c>
      <c r="P261" s="10">
        <v>45893</v>
      </c>
    </row>
    <row r="262" spans="1:16" ht="409.5" x14ac:dyDescent="0.2">
      <c r="A262" s="3" t="s">
        <v>43</v>
      </c>
      <c r="B262" s="4" t="s">
        <v>44</v>
      </c>
      <c r="C262" s="4" t="s">
        <v>554</v>
      </c>
      <c r="D262" s="4" t="s">
        <v>288</v>
      </c>
      <c r="E262" s="4" t="s">
        <v>234</v>
      </c>
      <c r="F262" s="5">
        <v>10</v>
      </c>
      <c r="G262" s="6">
        <v>200.07</v>
      </c>
      <c r="H262" s="14">
        <f>G262*0.14</f>
        <v>28.009800000000002</v>
      </c>
      <c r="I262" s="15">
        <f>G262*0.22</f>
        <v>44.0154</v>
      </c>
      <c r="J262" s="15">
        <f>G262+H262+I262</f>
        <v>272.09519999999998</v>
      </c>
      <c r="K262" s="15">
        <f>J262*1.1</f>
        <v>299.30471999999997</v>
      </c>
      <c r="L262" s="7"/>
      <c r="M262" s="4" t="s">
        <v>45</v>
      </c>
      <c r="N262" s="7" t="s">
        <v>1099</v>
      </c>
      <c r="O262" s="8" t="s">
        <v>327</v>
      </c>
      <c r="P262" s="10">
        <v>45874</v>
      </c>
    </row>
    <row r="263" spans="1:16" ht="409.5" x14ac:dyDescent="0.2">
      <c r="A263" s="3" t="s">
        <v>43</v>
      </c>
      <c r="B263" s="4" t="s">
        <v>44</v>
      </c>
      <c r="C263" s="4" t="s">
        <v>726</v>
      </c>
      <c r="D263" s="4" t="s">
        <v>288</v>
      </c>
      <c r="E263" s="4" t="s">
        <v>234</v>
      </c>
      <c r="F263" s="5">
        <v>20</v>
      </c>
      <c r="G263" s="6">
        <v>400.13</v>
      </c>
      <c r="H263" s="14">
        <f>G263*0.14</f>
        <v>56.018200000000007</v>
      </c>
      <c r="I263" s="15">
        <f>G263*0.22</f>
        <v>88.028599999999997</v>
      </c>
      <c r="J263" s="15">
        <f>G263+H263+I263</f>
        <v>544.17679999999996</v>
      </c>
      <c r="K263" s="15">
        <f>J263*1.1</f>
        <v>598.59447999999998</v>
      </c>
      <c r="L263" s="7"/>
      <c r="M263" s="4" t="s">
        <v>45</v>
      </c>
      <c r="N263" s="7" t="s">
        <v>1099</v>
      </c>
      <c r="O263" s="8" t="s">
        <v>325</v>
      </c>
      <c r="P263" s="10">
        <v>45874</v>
      </c>
    </row>
    <row r="264" spans="1:16" ht="409.5" x14ac:dyDescent="0.2">
      <c r="A264" s="3" t="s">
        <v>43</v>
      </c>
      <c r="B264" s="4" t="s">
        <v>44</v>
      </c>
      <c r="C264" s="4" t="s">
        <v>725</v>
      </c>
      <c r="D264" s="4" t="s">
        <v>288</v>
      </c>
      <c r="E264" s="4" t="s">
        <v>234</v>
      </c>
      <c r="F264" s="5">
        <v>5</v>
      </c>
      <c r="G264" s="6">
        <v>107.46</v>
      </c>
      <c r="H264" s="14">
        <f>G264*0.14</f>
        <v>15.044400000000001</v>
      </c>
      <c r="I264" s="15">
        <f>G264*0.22</f>
        <v>23.641199999999998</v>
      </c>
      <c r="J264" s="15">
        <f>G264+H264+I264</f>
        <v>146.1456</v>
      </c>
      <c r="K264" s="15">
        <f>J264*1.1</f>
        <v>160.76016000000001</v>
      </c>
      <c r="L264" s="7"/>
      <c r="M264" s="4" t="s">
        <v>45</v>
      </c>
      <c r="N264" s="7" t="s">
        <v>1099</v>
      </c>
      <c r="O264" s="8" t="s">
        <v>326</v>
      </c>
      <c r="P264" s="10">
        <v>45874</v>
      </c>
    </row>
    <row r="265" spans="1:16" ht="345" x14ac:dyDescent="0.2">
      <c r="A265" s="3" t="s">
        <v>46</v>
      </c>
      <c r="B265" s="4" t="s">
        <v>695</v>
      </c>
      <c r="C265" s="4" t="s">
        <v>154</v>
      </c>
      <c r="D265" s="4" t="s">
        <v>287</v>
      </c>
      <c r="E265" s="4" t="s">
        <v>155</v>
      </c>
      <c r="F265" s="5">
        <v>30</v>
      </c>
      <c r="G265" s="6">
        <v>253.07</v>
      </c>
      <c r="H265" s="14">
        <f>G265*0.14</f>
        <v>35.4298</v>
      </c>
      <c r="I265" s="15">
        <f>G265*0.22</f>
        <v>55.675399999999996</v>
      </c>
      <c r="J265" s="15">
        <f>G265+H265+I265</f>
        <v>344.17520000000002</v>
      </c>
      <c r="K265" s="15">
        <f>J265*1.1</f>
        <v>378.59272000000004</v>
      </c>
      <c r="L265" s="7"/>
      <c r="M265" s="4" t="s">
        <v>697</v>
      </c>
      <c r="N265" s="7" t="s">
        <v>1157</v>
      </c>
      <c r="O265" s="8" t="s">
        <v>701</v>
      </c>
      <c r="P265" s="10">
        <v>45884</v>
      </c>
    </row>
    <row r="266" spans="1:16" ht="345" x14ac:dyDescent="0.2">
      <c r="A266" s="3" t="s">
        <v>46</v>
      </c>
      <c r="B266" s="4" t="s">
        <v>695</v>
      </c>
      <c r="C266" s="4" t="s">
        <v>416</v>
      </c>
      <c r="D266" s="4" t="s">
        <v>287</v>
      </c>
      <c r="E266" s="4" t="s">
        <v>155</v>
      </c>
      <c r="F266" s="5">
        <v>60</v>
      </c>
      <c r="G266" s="6">
        <v>478.83</v>
      </c>
      <c r="H266" s="14">
        <f>G266*0.14</f>
        <v>67.036200000000008</v>
      </c>
      <c r="I266" s="15">
        <f>G266*0.22</f>
        <v>105.34259999999999</v>
      </c>
      <c r="J266" s="15">
        <f>G266+H266+I266</f>
        <v>651.20879999999988</v>
      </c>
      <c r="K266" s="15">
        <f>J266*1.1</f>
        <v>716.32967999999994</v>
      </c>
      <c r="L266" s="7"/>
      <c r="M266" s="4" t="s">
        <v>697</v>
      </c>
      <c r="N266" s="7" t="s">
        <v>1157</v>
      </c>
      <c r="O266" s="8" t="s">
        <v>700</v>
      </c>
      <c r="P266" s="10">
        <v>45884</v>
      </c>
    </row>
    <row r="267" spans="1:16" ht="345" x14ac:dyDescent="0.2">
      <c r="A267" s="3" t="s">
        <v>46</v>
      </c>
      <c r="B267" s="4" t="s">
        <v>695</v>
      </c>
      <c r="C267" s="4" t="s">
        <v>421</v>
      </c>
      <c r="D267" s="4" t="s">
        <v>287</v>
      </c>
      <c r="E267" s="4" t="s">
        <v>155</v>
      </c>
      <c r="F267" s="5">
        <v>30</v>
      </c>
      <c r="G267" s="6">
        <v>253.07</v>
      </c>
      <c r="H267" s="14">
        <f>G267*0.14</f>
        <v>35.4298</v>
      </c>
      <c r="I267" s="15">
        <f>G267*0.22</f>
        <v>55.675399999999996</v>
      </c>
      <c r="J267" s="15">
        <f>G267+H267+I267</f>
        <v>344.17520000000002</v>
      </c>
      <c r="K267" s="15">
        <f>J267*1.1</f>
        <v>378.59272000000004</v>
      </c>
      <c r="L267" s="7"/>
      <c r="M267" s="4" t="s">
        <v>697</v>
      </c>
      <c r="N267" s="7" t="s">
        <v>1157</v>
      </c>
      <c r="O267" s="8" t="s">
        <v>699</v>
      </c>
      <c r="P267" s="10">
        <v>45884</v>
      </c>
    </row>
    <row r="268" spans="1:16" ht="345" x14ac:dyDescent="0.2">
      <c r="A268" s="3" t="s">
        <v>46</v>
      </c>
      <c r="B268" s="4" t="s">
        <v>695</v>
      </c>
      <c r="C268" s="4" t="s">
        <v>696</v>
      </c>
      <c r="D268" s="4" t="s">
        <v>287</v>
      </c>
      <c r="E268" s="4" t="s">
        <v>155</v>
      </c>
      <c r="F268" s="5">
        <v>60</v>
      </c>
      <c r="G268" s="6">
        <v>478.83</v>
      </c>
      <c r="H268" s="14">
        <f>G268*0.14</f>
        <v>67.036200000000008</v>
      </c>
      <c r="I268" s="15">
        <f>G268*0.22</f>
        <v>105.34259999999999</v>
      </c>
      <c r="J268" s="15">
        <f>G268+H268+I268</f>
        <v>651.20879999999988</v>
      </c>
      <c r="K268" s="15">
        <f>J268*1.1</f>
        <v>716.32967999999994</v>
      </c>
      <c r="L268" s="7"/>
      <c r="M268" s="4" t="s">
        <v>697</v>
      </c>
      <c r="N268" s="7" t="s">
        <v>1157</v>
      </c>
      <c r="O268" s="8" t="s">
        <v>698</v>
      </c>
      <c r="P268" s="10">
        <v>45884</v>
      </c>
    </row>
    <row r="269" spans="1:16" ht="345" x14ac:dyDescent="0.2">
      <c r="A269" s="3" t="s">
        <v>46</v>
      </c>
      <c r="B269" s="4" t="s">
        <v>695</v>
      </c>
      <c r="C269" s="4" t="s">
        <v>121</v>
      </c>
      <c r="D269" s="4" t="s">
        <v>287</v>
      </c>
      <c r="E269" s="4" t="s">
        <v>155</v>
      </c>
      <c r="F269" s="5">
        <v>30</v>
      </c>
      <c r="G269" s="6">
        <v>373.8</v>
      </c>
      <c r="H269" s="14">
        <f>G269*0.14</f>
        <v>52.332000000000008</v>
      </c>
      <c r="I269" s="15">
        <f>G269*0.22</f>
        <v>82.236000000000004</v>
      </c>
      <c r="J269" s="15">
        <f>G269+H269+I269</f>
        <v>508.36799999999999</v>
      </c>
      <c r="K269" s="15">
        <f>J269*1.1</f>
        <v>559.20480000000009</v>
      </c>
      <c r="L269" s="7"/>
      <c r="M269" s="4" t="s">
        <v>697</v>
      </c>
      <c r="N269" s="7" t="s">
        <v>1157</v>
      </c>
      <c r="O269" s="8" t="s">
        <v>703</v>
      </c>
      <c r="P269" s="10">
        <v>45884</v>
      </c>
    </row>
    <row r="270" spans="1:16" ht="345" x14ac:dyDescent="0.2">
      <c r="A270" s="3" t="s">
        <v>46</v>
      </c>
      <c r="B270" s="4" t="s">
        <v>695</v>
      </c>
      <c r="C270" s="4" t="s">
        <v>484</v>
      </c>
      <c r="D270" s="4" t="s">
        <v>287</v>
      </c>
      <c r="E270" s="4" t="s">
        <v>155</v>
      </c>
      <c r="F270" s="5">
        <v>30</v>
      </c>
      <c r="G270" s="6">
        <v>373.8</v>
      </c>
      <c r="H270" s="14">
        <f>G270*0.14</f>
        <v>52.332000000000008</v>
      </c>
      <c r="I270" s="15">
        <f>G270*0.22</f>
        <v>82.236000000000004</v>
      </c>
      <c r="J270" s="15">
        <f>G270+H270+I270</f>
        <v>508.36799999999999</v>
      </c>
      <c r="K270" s="15">
        <f>J270*1.1</f>
        <v>559.20480000000009</v>
      </c>
      <c r="L270" s="7"/>
      <c r="M270" s="4" t="s">
        <v>697</v>
      </c>
      <c r="N270" s="7" t="s">
        <v>1157</v>
      </c>
      <c r="O270" s="8" t="s">
        <v>702</v>
      </c>
      <c r="P270" s="10">
        <v>45884</v>
      </c>
    </row>
    <row r="271" spans="1:16" ht="409.5" x14ac:dyDescent="0.2">
      <c r="A271" s="3" t="s">
        <v>47</v>
      </c>
      <c r="B271" s="4" t="s">
        <v>886</v>
      </c>
      <c r="C271" s="4" t="s">
        <v>885</v>
      </c>
      <c r="D271" s="4" t="s">
        <v>675</v>
      </c>
      <c r="E271" s="4" t="s">
        <v>143</v>
      </c>
      <c r="F271" s="5">
        <v>10</v>
      </c>
      <c r="G271" s="6">
        <v>109.4</v>
      </c>
      <c r="H271" s="14">
        <f>G271*0.14</f>
        <v>15.316000000000003</v>
      </c>
      <c r="I271" s="15">
        <f>G271*0.22</f>
        <v>24.068000000000001</v>
      </c>
      <c r="J271" s="15">
        <f>G271+H271+I271</f>
        <v>148.78400000000002</v>
      </c>
      <c r="K271" s="15">
        <f>J271*1.1</f>
        <v>163.66240000000005</v>
      </c>
      <c r="L271" s="7"/>
      <c r="M271" s="4" t="s">
        <v>887</v>
      </c>
      <c r="N271" s="7" t="s">
        <v>1059</v>
      </c>
      <c r="O271" s="8" t="s">
        <v>1060</v>
      </c>
      <c r="P271" s="10">
        <v>45873</v>
      </c>
    </row>
    <row r="272" spans="1:16" ht="409.5" x14ac:dyDescent="0.2">
      <c r="A272" s="3" t="s">
        <v>47</v>
      </c>
      <c r="B272" s="4" t="s">
        <v>553</v>
      </c>
      <c r="C272" s="4" t="s">
        <v>954</v>
      </c>
      <c r="D272" s="4" t="s">
        <v>288</v>
      </c>
      <c r="E272" s="4" t="s">
        <v>143</v>
      </c>
      <c r="F272" s="5">
        <v>20</v>
      </c>
      <c r="G272" s="6">
        <v>228.86</v>
      </c>
      <c r="H272" s="14">
        <f>G272*0.14</f>
        <v>32.040400000000005</v>
      </c>
      <c r="I272" s="15">
        <f>G272*0.22</f>
        <v>50.349200000000003</v>
      </c>
      <c r="J272" s="15">
        <f>G272+H272+I272</f>
        <v>311.24959999999999</v>
      </c>
      <c r="K272" s="15">
        <f>J272*1.1</f>
        <v>342.37456000000003</v>
      </c>
      <c r="L272" s="7"/>
      <c r="M272" s="4" t="s">
        <v>359</v>
      </c>
      <c r="N272" s="7" t="s">
        <v>1158</v>
      </c>
      <c r="O272" s="8" t="s">
        <v>389</v>
      </c>
      <c r="P272" s="10">
        <v>45883</v>
      </c>
    </row>
    <row r="273" spans="1:16" ht="409.5" x14ac:dyDescent="0.2">
      <c r="A273" s="3" t="s">
        <v>47</v>
      </c>
      <c r="B273" s="4" t="s">
        <v>553</v>
      </c>
      <c r="C273" s="4" t="s">
        <v>952</v>
      </c>
      <c r="D273" s="4" t="s">
        <v>288</v>
      </c>
      <c r="E273" s="4" t="s">
        <v>143</v>
      </c>
      <c r="F273" s="5">
        <v>5</v>
      </c>
      <c r="G273" s="6">
        <v>62.66</v>
      </c>
      <c r="H273" s="14">
        <f>G273*0.17</f>
        <v>10.652200000000001</v>
      </c>
      <c r="I273" s="15">
        <f>G273*0.3</f>
        <v>18.797999999999998</v>
      </c>
      <c r="J273" s="15">
        <f>G273+H273+I273</f>
        <v>92.110199999999992</v>
      </c>
      <c r="K273" s="15">
        <f>J273*1.1</f>
        <v>101.32122</v>
      </c>
      <c r="L273" s="7"/>
      <c r="M273" s="4" t="s">
        <v>359</v>
      </c>
      <c r="N273" s="7" t="s">
        <v>1158</v>
      </c>
      <c r="O273" s="8" t="s">
        <v>390</v>
      </c>
      <c r="P273" s="10">
        <v>45883</v>
      </c>
    </row>
    <row r="274" spans="1:16" ht="409.5" x14ac:dyDescent="0.2">
      <c r="A274" s="3" t="s">
        <v>47</v>
      </c>
      <c r="B274" s="4" t="s">
        <v>553</v>
      </c>
      <c r="C274" s="4" t="s">
        <v>953</v>
      </c>
      <c r="D274" s="4" t="s">
        <v>288</v>
      </c>
      <c r="E274" s="4" t="s">
        <v>143</v>
      </c>
      <c r="F274" s="5">
        <v>10</v>
      </c>
      <c r="G274" s="6">
        <v>114.43</v>
      </c>
      <c r="H274" s="14">
        <f>G274*0.14</f>
        <v>16.020200000000003</v>
      </c>
      <c r="I274" s="15">
        <f>G274*0.22</f>
        <v>25.174600000000002</v>
      </c>
      <c r="J274" s="15">
        <f>G274+H274+I274</f>
        <v>155.62479999999999</v>
      </c>
      <c r="K274" s="15">
        <f>J274*1.1</f>
        <v>171.18728000000002</v>
      </c>
      <c r="L274" s="7"/>
      <c r="M274" s="4" t="s">
        <v>359</v>
      </c>
      <c r="N274" s="7" t="s">
        <v>1158</v>
      </c>
      <c r="O274" s="8" t="s">
        <v>360</v>
      </c>
      <c r="P274" s="10">
        <v>45883</v>
      </c>
    </row>
    <row r="275" spans="1:16" ht="409.5" x14ac:dyDescent="0.2">
      <c r="A275" s="3" t="s">
        <v>241</v>
      </c>
      <c r="B275" s="4" t="s">
        <v>1137</v>
      </c>
      <c r="C275" s="4" t="s">
        <v>844</v>
      </c>
      <c r="D275" s="4" t="s">
        <v>1138</v>
      </c>
      <c r="E275" s="4" t="s">
        <v>242</v>
      </c>
      <c r="F275" s="5">
        <v>270</v>
      </c>
      <c r="G275" s="6">
        <v>91500</v>
      </c>
      <c r="H275" s="14">
        <f>G275*0.1</f>
        <v>9150</v>
      </c>
      <c r="I275" s="15">
        <f>G275*0.15</f>
        <v>13725</v>
      </c>
      <c r="J275" s="15">
        <f>G275+H275+I275</f>
        <v>114375</v>
      </c>
      <c r="K275" s="15">
        <f>J275*1.1</f>
        <v>125812.50000000001</v>
      </c>
      <c r="L275" s="7"/>
      <c r="M275" s="4" t="s">
        <v>858</v>
      </c>
      <c r="N275" s="7" t="s">
        <v>1139</v>
      </c>
      <c r="O275" s="8" t="s">
        <v>1141</v>
      </c>
      <c r="P275" s="10">
        <v>45875</v>
      </c>
    </row>
    <row r="276" spans="1:16" ht="409.5" x14ac:dyDescent="0.2">
      <c r="A276" s="3" t="s">
        <v>241</v>
      </c>
      <c r="B276" s="4" t="s">
        <v>1137</v>
      </c>
      <c r="C276" s="4" t="s">
        <v>859</v>
      </c>
      <c r="D276" s="4" t="s">
        <v>1138</v>
      </c>
      <c r="E276" s="4" t="s">
        <v>242</v>
      </c>
      <c r="F276" s="5">
        <v>90</v>
      </c>
      <c r="G276" s="6">
        <v>30500</v>
      </c>
      <c r="H276" s="14">
        <f>G276*0.1</f>
        <v>3050</v>
      </c>
      <c r="I276" s="15">
        <f>G276*0.15</f>
        <v>4575</v>
      </c>
      <c r="J276" s="15">
        <f>G276+H276+I276</f>
        <v>38125</v>
      </c>
      <c r="K276" s="15">
        <f>J276*1.1</f>
        <v>41937.5</v>
      </c>
      <c r="L276" s="7"/>
      <c r="M276" s="4" t="s">
        <v>858</v>
      </c>
      <c r="N276" s="7" t="s">
        <v>1139</v>
      </c>
      <c r="O276" s="8" t="s">
        <v>1140</v>
      </c>
      <c r="P276" s="10">
        <v>45875</v>
      </c>
    </row>
    <row r="277" spans="1:16" ht="409.5" x14ac:dyDescent="0.2">
      <c r="A277" s="3" t="s">
        <v>596</v>
      </c>
      <c r="B277" s="4" t="s">
        <v>895</v>
      </c>
      <c r="C277" s="4" t="s">
        <v>1172</v>
      </c>
      <c r="D277" s="4" t="s">
        <v>896</v>
      </c>
      <c r="E277" s="4" t="s">
        <v>597</v>
      </c>
      <c r="F277" s="5">
        <v>1</v>
      </c>
      <c r="G277" s="6">
        <v>455.04</v>
      </c>
      <c r="H277" s="14">
        <f>G277*0.14</f>
        <v>63.705600000000011</v>
      </c>
      <c r="I277" s="15">
        <f>G277*0.22</f>
        <v>100.1088</v>
      </c>
      <c r="J277" s="15">
        <f>G277+H277+I277</f>
        <v>618.85440000000006</v>
      </c>
      <c r="K277" s="15">
        <f>J277*1.1</f>
        <v>680.73984000000007</v>
      </c>
      <c r="L277" s="7"/>
      <c r="M277" s="4" t="s">
        <v>897</v>
      </c>
      <c r="N277" s="7" t="s">
        <v>1173</v>
      </c>
      <c r="O277" s="8" t="s">
        <v>898</v>
      </c>
      <c r="P277" s="10">
        <v>45883</v>
      </c>
    </row>
    <row r="278" spans="1:16" ht="409.5" x14ac:dyDescent="0.2">
      <c r="A278" s="3" t="s">
        <v>596</v>
      </c>
      <c r="B278" s="4" t="s">
        <v>895</v>
      </c>
      <c r="C278" s="4" t="s">
        <v>1172</v>
      </c>
      <c r="D278" s="4" t="s">
        <v>951</v>
      </c>
      <c r="E278" s="4" t="s">
        <v>597</v>
      </c>
      <c r="F278" s="5">
        <v>1</v>
      </c>
      <c r="G278" s="6">
        <v>455.04</v>
      </c>
      <c r="H278" s="14">
        <f>G278*0.14</f>
        <v>63.705600000000011</v>
      </c>
      <c r="I278" s="15">
        <f>G278*0.22</f>
        <v>100.1088</v>
      </c>
      <c r="J278" s="15">
        <f>G278+H278+I278</f>
        <v>618.85440000000006</v>
      </c>
      <c r="K278" s="15">
        <f>J278*1.1</f>
        <v>680.73984000000007</v>
      </c>
      <c r="L278" s="7"/>
      <c r="M278" s="4" t="s">
        <v>897</v>
      </c>
      <c r="N278" s="7" t="s">
        <v>1173</v>
      </c>
      <c r="O278" s="8" t="s">
        <v>911</v>
      </c>
      <c r="P278" s="10">
        <v>45883</v>
      </c>
    </row>
    <row r="279" spans="1:16" ht="409.5" x14ac:dyDescent="0.2">
      <c r="A279" s="3" t="s">
        <v>596</v>
      </c>
      <c r="B279" s="4" t="s">
        <v>895</v>
      </c>
      <c r="C279" s="4" t="s">
        <v>1174</v>
      </c>
      <c r="D279" s="4" t="s">
        <v>896</v>
      </c>
      <c r="E279" s="4" t="s">
        <v>597</v>
      </c>
      <c r="F279" s="5">
        <v>1</v>
      </c>
      <c r="G279" s="6">
        <v>902.56</v>
      </c>
      <c r="H279" s="14">
        <f>G279*0.1</f>
        <v>90.256</v>
      </c>
      <c r="I279" s="15">
        <f>G279*0.15</f>
        <v>135.38399999999999</v>
      </c>
      <c r="J279" s="15">
        <f>G279+H279+I279</f>
        <v>1128.1999999999998</v>
      </c>
      <c r="K279" s="15">
        <f>J279*1.1</f>
        <v>1241.02</v>
      </c>
      <c r="L279" s="7"/>
      <c r="M279" s="4" t="s">
        <v>897</v>
      </c>
      <c r="N279" s="7" t="s">
        <v>1173</v>
      </c>
      <c r="O279" s="8" t="s">
        <v>899</v>
      </c>
      <c r="P279" s="10">
        <v>45883</v>
      </c>
    </row>
    <row r="280" spans="1:16" ht="409.5" x14ac:dyDescent="0.2">
      <c r="A280" s="3" t="s">
        <v>596</v>
      </c>
      <c r="B280" s="4" t="s">
        <v>895</v>
      </c>
      <c r="C280" s="4" t="s">
        <v>1174</v>
      </c>
      <c r="D280" s="4" t="s">
        <v>951</v>
      </c>
      <c r="E280" s="4" t="s">
        <v>597</v>
      </c>
      <c r="F280" s="5">
        <v>1</v>
      </c>
      <c r="G280" s="6">
        <v>902.56</v>
      </c>
      <c r="H280" s="14">
        <f>G280*0.1</f>
        <v>90.256</v>
      </c>
      <c r="I280" s="15">
        <f>G280*0.15</f>
        <v>135.38399999999999</v>
      </c>
      <c r="J280" s="15">
        <f>G280+H280+I280</f>
        <v>1128.1999999999998</v>
      </c>
      <c r="K280" s="15">
        <f>J280*1.1</f>
        <v>1241.02</v>
      </c>
      <c r="L280" s="7"/>
      <c r="M280" s="4" t="s">
        <v>897</v>
      </c>
      <c r="N280" s="7" t="s">
        <v>1173</v>
      </c>
      <c r="O280" s="8" t="s">
        <v>912</v>
      </c>
      <c r="P280" s="10">
        <v>45883</v>
      </c>
    </row>
    <row r="281" spans="1:16" ht="409.5" x14ac:dyDescent="0.2">
      <c r="A281" s="3" t="s">
        <v>48</v>
      </c>
      <c r="B281" s="4" t="s">
        <v>100</v>
      </c>
      <c r="C281" s="4" t="s">
        <v>185</v>
      </c>
      <c r="D281" s="4" t="s">
        <v>685</v>
      </c>
      <c r="E281" s="4" t="s">
        <v>774</v>
      </c>
      <c r="F281" s="5">
        <v>56</v>
      </c>
      <c r="G281" s="6">
        <v>1471.9</v>
      </c>
      <c r="H281" s="14">
        <f>G281*0.1</f>
        <v>147.19000000000003</v>
      </c>
      <c r="I281" s="15">
        <f>G281*0.15</f>
        <v>220.785</v>
      </c>
      <c r="J281" s="15">
        <f>G281+H281+I281</f>
        <v>1839.8750000000002</v>
      </c>
      <c r="K281" s="15">
        <f>J281*1.1</f>
        <v>2023.8625000000004</v>
      </c>
      <c r="L281" s="7"/>
      <c r="M281" s="4" t="s">
        <v>693</v>
      </c>
      <c r="N281" s="7" t="s">
        <v>1109</v>
      </c>
      <c r="O281" s="8" t="s">
        <v>775</v>
      </c>
      <c r="P281" s="10">
        <v>45881</v>
      </c>
    </row>
    <row r="282" spans="1:16" ht="255" x14ac:dyDescent="0.2">
      <c r="A282" s="3" t="s">
        <v>49</v>
      </c>
      <c r="B282" s="4" t="s">
        <v>50</v>
      </c>
      <c r="C282" s="4" t="s">
        <v>1113</v>
      </c>
      <c r="D282" s="4" t="s">
        <v>284</v>
      </c>
      <c r="E282" s="4" t="s">
        <v>165</v>
      </c>
      <c r="F282" s="5">
        <v>20</v>
      </c>
      <c r="G282" s="6">
        <v>527.48</v>
      </c>
      <c r="H282" s="14">
        <f>G282*0.1</f>
        <v>52.748000000000005</v>
      </c>
      <c r="I282" s="15">
        <f>G282*0.15</f>
        <v>79.122</v>
      </c>
      <c r="J282" s="15">
        <f>G282+H282+I282</f>
        <v>659.35</v>
      </c>
      <c r="K282" s="15">
        <f>J282*1.1</f>
        <v>725.28500000000008</v>
      </c>
      <c r="L282" s="7"/>
      <c r="M282" s="4" t="s">
        <v>120</v>
      </c>
      <c r="N282" s="7" t="s">
        <v>1111</v>
      </c>
      <c r="O282" s="8" t="s">
        <v>423</v>
      </c>
      <c r="P282" s="10">
        <v>45881</v>
      </c>
    </row>
    <row r="283" spans="1:16" ht="255" x14ac:dyDescent="0.2">
      <c r="A283" s="3" t="s">
        <v>49</v>
      </c>
      <c r="B283" s="4" t="s">
        <v>50</v>
      </c>
      <c r="C283" s="4" t="s">
        <v>1112</v>
      </c>
      <c r="D283" s="4" t="s">
        <v>284</v>
      </c>
      <c r="E283" s="4" t="s">
        <v>165</v>
      </c>
      <c r="F283" s="5">
        <v>20</v>
      </c>
      <c r="G283" s="6">
        <v>527.48</v>
      </c>
      <c r="H283" s="14">
        <f>G283*0.1</f>
        <v>52.748000000000005</v>
      </c>
      <c r="I283" s="15">
        <f>G283*0.15</f>
        <v>79.122</v>
      </c>
      <c r="J283" s="15">
        <f>G283+H283+I283</f>
        <v>659.35</v>
      </c>
      <c r="K283" s="15">
        <f>J283*1.1</f>
        <v>725.28500000000008</v>
      </c>
      <c r="L283" s="7"/>
      <c r="M283" s="4" t="s">
        <v>120</v>
      </c>
      <c r="N283" s="7" t="s">
        <v>1111</v>
      </c>
      <c r="O283" s="8" t="s">
        <v>462</v>
      </c>
      <c r="P283" s="10">
        <v>45881</v>
      </c>
    </row>
    <row r="284" spans="1:16" ht="255" x14ac:dyDescent="0.2">
      <c r="A284" s="3" t="s">
        <v>49</v>
      </c>
      <c r="B284" s="4" t="s">
        <v>50</v>
      </c>
      <c r="C284" s="4" t="s">
        <v>1114</v>
      </c>
      <c r="D284" s="4" t="s">
        <v>284</v>
      </c>
      <c r="E284" s="4" t="s">
        <v>165</v>
      </c>
      <c r="F284" s="5">
        <v>20</v>
      </c>
      <c r="G284" s="6">
        <v>527.48</v>
      </c>
      <c r="H284" s="14">
        <f>G284*0.1</f>
        <v>52.748000000000005</v>
      </c>
      <c r="I284" s="15">
        <f>G284*0.15</f>
        <v>79.122</v>
      </c>
      <c r="J284" s="15">
        <f>G284+H284+I284</f>
        <v>659.35</v>
      </c>
      <c r="K284" s="15">
        <f>J284*1.1</f>
        <v>725.28500000000008</v>
      </c>
      <c r="L284" s="7"/>
      <c r="M284" s="4" t="s">
        <v>829</v>
      </c>
      <c r="N284" s="7" t="s">
        <v>1111</v>
      </c>
      <c r="O284" s="8" t="s">
        <v>955</v>
      </c>
      <c r="P284" s="10">
        <v>45881</v>
      </c>
    </row>
    <row r="285" spans="1:16" ht="255" x14ac:dyDescent="0.2">
      <c r="A285" s="3" t="s">
        <v>49</v>
      </c>
      <c r="B285" s="4" t="s">
        <v>50</v>
      </c>
      <c r="C285" s="4" t="s">
        <v>1110</v>
      </c>
      <c r="D285" s="4" t="s">
        <v>284</v>
      </c>
      <c r="E285" s="4" t="s">
        <v>165</v>
      </c>
      <c r="F285" s="5">
        <v>20</v>
      </c>
      <c r="G285" s="6">
        <v>527.48</v>
      </c>
      <c r="H285" s="14">
        <f>G285*0.1</f>
        <v>52.748000000000005</v>
      </c>
      <c r="I285" s="15">
        <f>G285*0.15</f>
        <v>79.122</v>
      </c>
      <c r="J285" s="15">
        <f>G285+H285+I285</f>
        <v>659.35</v>
      </c>
      <c r="K285" s="15">
        <f>J285*1.1</f>
        <v>725.28500000000008</v>
      </c>
      <c r="L285" s="7"/>
      <c r="M285" s="4" t="s">
        <v>829</v>
      </c>
      <c r="N285" s="7" t="s">
        <v>1111</v>
      </c>
      <c r="O285" s="8" t="s">
        <v>956</v>
      </c>
      <c r="P285" s="10">
        <v>45881</v>
      </c>
    </row>
    <row r="286" spans="1:16" ht="409.5" x14ac:dyDescent="0.2">
      <c r="A286" s="3" t="s">
        <v>49</v>
      </c>
      <c r="B286" s="4" t="s">
        <v>50</v>
      </c>
      <c r="C286" s="4" t="s">
        <v>519</v>
      </c>
      <c r="D286" s="4" t="s">
        <v>288</v>
      </c>
      <c r="E286" s="4" t="s">
        <v>165</v>
      </c>
      <c r="F286" s="5">
        <v>10</v>
      </c>
      <c r="G286" s="6">
        <v>207.38</v>
      </c>
      <c r="H286" s="14">
        <f>G286*0.14</f>
        <v>29.033200000000001</v>
      </c>
      <c r="I286" s="15">
        <f>G286*0.22</f>
        <v>45.623599999999996</v>
      </c>
      <c r="J286" s="15">
        <f>G286+H286+I286</f>
        <v>282.03679999999997</v>
      </c>
      <c r="K286" s="15">
        <f>J286*1.1</f>
        <v>310.24047999999999</v>
      </c>
      <c r="L286" s="7"/>
      <c r="M286" s="4" t="s">
        <v>328</v>
      </c>
      <c r="N286" s="7" t="s">
        <v>1120</v>
      </c>
      <c r="O286" s="8" t="s">
        <v>353</v>
      </c>
      <c r="P286" s="10">
        <v>45881</v>
      </c>
    </row>
    <row r="287" spans="1:16" ht="409.5" x14ac:dyDescent="0.2">
      <c r="A287" s="3" t="s">
        <v>49</v>
      </c>
      <c r="B287" s="4" t="s">
        <v>50</v>
      </c>
      <c r="C287" s="4" t="s">
        <v>518</v>
      </c>
      <c r="D287" s="4" t="s">
        <v>288</v>
      </c>
      <c r="E287" s="4" t="s">
        <v>165</v>
      </c>
      <c r="F287" s="5">
        <v>10</v>
      </c>
      <c r="G287" s="6">
        <v>119.3</v>
      </c>
      <c r="H287" s="14">
        <f>G287*0.14</f>
        <v>16.702000000000002</v>
      </c>
      <c r="I287" s="15">
        <f>G287*0.22</f>
        <v>26.245999999999999</v>
      </c>
      <c r="J287" s="15">
        <f>G287+H287+I287</f>
        <v>162.24800000000002</v>
      </c>
      <c r="K287" s="15">
        <f>J287*1.1</f>
        <v>178.47280000000003</v>
      </c>
      <c r="L287" s="7"/>
      <c r="M287" s="4" t="s">
        <v>328</v>
      </c>
      <c r="N287" s="7" t="s">
        <v>1120</v>
      </c>
      <c r="O287" s="8" t="s">
        <v>352</v>
      </c>
      <c r="P287" s="10">
        <v>45881</v>
      </c>
    </row>
    <row r="288" spans="1:16" ht="409.5" x14ac:dyDescent="0.2">
      <c r="A288" s="3" t="s">
        <v>49</v>
      </c>
      <c r="B288" s="4" t="s">
        <v>1061</v>
      </c>
      <c r="C288" s="4" t="s">
        <v>549</v>
      </c>
      <c r="D288" s="4" t="s">
        <v>266</v>
      </c>
      <c r="E288" s="4" t="s">
        <v>165</v>
      </c>
      <c r="F288" s="5">
        <v>10</v>
      </c>
      <c r="G288" s="6">
        <v>62.52</v>
      </c>
      <c r="H288" s="14">
        <f>G288*0.17</f>
        <v>10.628400000000001</v>
      </c>
      <c r="I288" s="15">
        <f>G288*0.3</f>
        <v>18.756</v>
      </c>
      <c r="J288" s="15">
        <f>G288+H288+I288</f>
        <v>91.90440000000001</v>
      </c>
      <c r="K288" s="15">
        <f>J288*1.1</f>
        <v>101.09484000000002</v>
      </c>
      <c r="L288" s="7"/>
      <c r="M288" s="4" t="s">
        <v>867</v>
      </c>
      <c r="N288" s="7" t="s">
        <v>1062</v>
      </c>
      <c r="O288" s="8" t="s">
        <v>881</v>
      </c>
      <c r="P288" s="10">
        <v>45873</v>
      </c>
    </row>
    <row r="289" spans="1:16" ht="409.5" x14ac:dyDescent="0.2">
      <c r="A289" s="3" t="s">
        <v>49</v>
      </c>
      <c r="B289" s="4" t="s">
        <v>1061</v>
      </c>
      <c r="C289" s="4" t="s">
        <v>548</v>
      </c>
      <c r="D289" s="4" t="s">
        <v>266</v>
      </c>
      <c r="E289" s="4" t="s">
        <v>165</v>
      </c>
      <c r="F289" s="5">
        <v>5</v>
      </c>
      <c r="G289" s="6">
        <v>31.26</v>
      </c>
      <c r="H289" s="14">
        <f>G289*0.17</f>
        <v>5.3142000000000005</v>
      </c>
      <c r="I289" s="15">
        <f>G289*0.3</f>
        <v>9.3780000000000001</v>
      </c>
      <c r="J289" s="15">
        <f>G289+H289+I289</f>
        <v>45.952200000000005</v>
      </c>
      <c r="K289" s="15">
        <f>J289*1.1</f>
        <v>50.54742000000001</v>
      </c>
      <c r="L289" s="7"/>
      <c r="M289" s="4" t="s">
        <v>867</v>
      </c>
      <c r="N289" s="7" t="s">
        <v>1062</v>
      </c>
      <c r="O289" s="8" t="s">
        <v>880</v>
      </c>
      <c r="P289" s="10">
        <v>45873</v>
      </c>
    </row>
    <row r="290" spans="1:16" ht="409.5" x14ac:dyDescent="0.2">
      <c r="A290" s="3" t="s">
        <v>49</v>
      </c>
      <c r="B290" s="4" t="s">
        <v>1061</v>
      </c>
      <c r="C290" s="4" t="s">
        <v>314</v>
      </c>
      <c r="D290" s="4" t="s">
        <v>266</v>
      </c>
      <c r="E290" s="4" t="s">
        <v>165</v>
      </c>
      <c r="F290" s="5">
        <v>10</v>
      </c>
      <c r="G290" s="6">
        <v>18.36</v>
      </c>
      <c r="H290" s="14">
        <f>G290*0.17</f>
        <v>3.1212</v>
      </c>
      <c r="I290" s="15">
        <f>G290*0.3</f>
        <v>5.508</v>
      </c>
      <c r="J290" s="15">
        <f>G290+H290+I290</f>
        <v>26.9892</v>
      </c>
      <c r="K290" s="15">
        <f>J290*1.1</f>
        <v>29.688120000000001</v>
      </c>
      <c r="L290" s="7"/>
      <c r="M290" s="4" t="s">
        <v>867</v>
      </c>
      <c r="N290" s="7" t="s">
        <v>1062</v>
      </c>
      <c r="O290" s="8" t="s">
        <v>877</v>
      </c>
      <c r="P290" s="10">
        <v>45873</v>
      </c>
    </row>
    <row r="291" spans="1:16" ht="409.5" x14ac:dyDescent="0.2">
      <c r="A291" s="3" t="s">
        <v>49</v>
      </c>
      <c r="B291" s="4" t="s">
        <v>1061</v>
      </c>
      <c r="C291" s="4" t="s">
        <v>587</v>
      </c>
      <c r="D291" s="4" t="s">
        <v>266</v>
      </c>
      <c r="E291" s="4" t="s">
        <v>165</v>
      </c>
      <c r="F291" s="5">
        <v>5</v>
      </c>
      <c r="G291" s="6">
        <v>9.18</v>
      </c>
      <c r="H291" s="14">
        <f>G291*0.17</f>
        <v>1.5606</v>
      </c>
      <c r="I291" s="15">
        <f>G291*0.3</f>
        <v>2.754</v>
      </c>
      <c r="J291" s="15">
        <f>G291+H291+I291</f>
        <v>13.4946</v>
      </c>
      <c r="K291" s="15">
        <f>J291*1.1</f>
        <v>14.844060000000001</v>
      </c>
      <c r="L291" s="7"/>
      <c r="M291" s="4" t="s">
        <v>867</v>
      </c>
      <c r="N291" s="7" t="s">
        <v>1062</v>
      </c>
      <c r="O291" s="8" t="s">
        <v>876</v>
      </c>
      <c r="P291" s="10">
        <v>45873</v>
      </c>
    </row>
    <row r="292" spans="1:16" ht="409.5" x14ac:dyDescent="0.2">
      <c r="A292" s="3" t="s">
        <v>49</v>
      </c>
      <c r="B292" s="4" t="s">
        <v>1061</v>
      </c>
      <c r="C292" s="4" t="s">
        <v>547</v>
      </c>
      <c r="D292" s="4" t="s">
        <v>266</v>
      </c>
      <c r="E292" s="4" t="s">
        <v>165</v>
      </c>
      <c r="F292" s="5">
        <v>10</v>
      </c>
      <c r="G292" s="6">
        <v>36.72</v>
      </c>
      <c r="H292" s="14">
        <f>G292*0.17</f>
        <v>6.2423999999999999</v>
      </c>
      <c r="I292" s="15">
        <f>G292*0.3</f>
        <v>11.016</v>
      </c>
      <c r="J292" s="15">
        <f>G292+H292+I292</f>
        <v>53.978400000000001</v>
      </c>
      <c r="K292" s="15">
        <f>J292*1.1</f>
        <v>59.376240000000003</v>
      </c>
      <c r="L292" s="7"/>
      <c r="M292" s="4" t="s">
        <v>867</v>
      </c>
      <c r="N292" s="7" t="s">
        <v>1062</v>
      </c>
      <c r="O292" s="8" t="s">
        <v>879</v>
      </c>
      <c r="P292" s="10">
        <v>45873</v>
      </c>
    </row>
    <row r="293" spans="1:16" ht="409.5" x14ac:dyDescent="0.2">
      <c r="A293" s="3" t="s">
        <v>49</v>
      </c>
      <c r="B293" s="4" t="s">
        <v>1061</v>
      </c>
      <c r="C293" s="4" t="s">
        <v>546</v>
      </c>
      <c r="D293" s="4" t="s">
        <v>266</v>
      </c>
      <c r="E293" s="4" t="s">
        <v>165</v>
      </c>
      <c r="F293" s="5">
        <v>5</v>
      </c>
      <c r="G293" s="6">
        <v>18.36</v>
      </c>
      <c r="H293" s="14">
        <f>G293*0.17</f>
        <v>3.1212</v>
      </c>
      <c r="I293" s="15">
        <f>G293*0.3</f>
        <v>5.508</v>
      </c>
      <c r="J293" s="15">
        <f>G293+H293+I293</f>
        <v>26.9892</v>
      </c>
      <c r="K293" s="15">
        <f>J293*1.1</f>
        <v>29.688120000000001</v>
      </c>
      <c r="L293" s="7"/>
      <c r="M293" s="4" t="s">
        <v>867</v>
      </c>
      <c r="N293" s="7" t="s">
        <v>1062</v>
      </c>
      <c r="O293" s="8" t="s">
        <v>878</v>
      </c>
      <c r="P293" s="10">
        <v>45873</v>
      </c>
    </row>
    <row r="294" spans="1:16" ht="409.5" x14ac:dyDescent="0.2">
      <c r="A294" s="3" t="s">
        <v>49</v>
      </c>
      <c r="B294" s="4" t="s">
        <v>1061</v>
      </c>
      <c r="C294" s="4" t="s">
        <v>874</v>
      </c>
      <c r="D294" s="4" t="s">
        <v>266</v>
      </c>
      <c r="E294" s="4" t="s">
        <v>165</v>
      </c>
      <c r="F294" s="5">
        <v>10</v>
      </c>
      <c r="G294" s="6">
        <v>49.1</v>
      </c>
      <c r="H294" s="14">
        <f>G294*0.17</f>
        <v>8.3470000000000013</v>
      </c>
      <c r="I294" s="15">
        <f>G294*0.3</f>
        <v>14.73</v>
      </c>
      <c r="J294" s="15">
        <f>G294+H294+I294</f>
        <v>72.177000000000007</v>
      </c>
      <c r="K294" s="15">
        <f>J294*1.1</f>
        <v>79.394700000000014</v>
      </c>
      <c r="L294" s="7"/>
      <c r="M294" s="4" t="s">
        <v>867</v>
      </c>
      <c r="N294" s="7" t="s">
        <v>1062</v>
      </c>
      <c r="O294" s="8" t="s">
        <v>875</v>
      </c>
      <c r="P294" s="10">
        <v>45873</v>
      </c>
    </row>
    <row r="295" spans="1:16" ht="409.5" x14ac:dyDescent="0.2">
      <c r="A295" s="3" t="s">
        <v>49</v>
      </c>
      <c r="B295" s="4" t="s">
        <v>1061</v>
      </c>
      <c r="C295" s="4" t="s">
        <v>485</v>
      </c>
      <c r="D295" s="4" t="s">
        <v>266</v>
      </c>
      <c r="E295" s="4" t="s">
        <v>165</v>
      </c>
      <c r="F295" s="5">
        <v>5</v>
      </c>
      <c r="G295" s="6">
        <v>24.55</v>
      </c>
      <c r="H295" s="14">
        <f>G295*0.17</f>
        <v>4.1735000000000007</v>
      </c>
      <c r="I295" s="15">
        <f>G295*0.3</f>
        <v>7.3650000000000002</v>
      </c>
      <c r="J295" s="15">
        <f>G295+H295+I295</f>
        <v>36.088500000000003</v>
      </c>
      <c r="K295" s="15">
        <f>J295*1.1</f>
        <v>39.697350000000007</v>
      </c>
      <c r="L295" s="7"/>
      <c r="M295" s="4" t="s">
        <v>867</v>
      </c>
      <c r="N295" s="7" t="s">
        <v>1062</v>
      </c>
      <c r="O295" s="8" t="s">
        <v>873</v>
      </c>
      <c r="P295" s="10">
        <v>45873</v>
      </c>
    </row>
    <row r="296" spans="1:16" ht="409.5" x14ac:dyDescent="0.2">
      <c r="A296" s="3" t="s">
        <v>49</v>
      </c>
      <c r="B296" s="4" t="s">
        <v>1061</v>
      </c>
      <c r="C296" s="4" t="s">
        <v>869</v>
      </c>
      <c r="D296" s="4" t="s">
        <v>266</v>
      </c>
      <c r="E296" s="4" t="s">
        <v>165</v>
      </c>
      <c r="F296" s="5">
        <v>10</v>
      </c>
      <c r="G296" s="6">
        <v>15.5</v>
      </c>
      <c r="H296" s="14">
        <f>G296*0.17</f>
        <v>2.6350000000000002</v>
      </c>
      <c r="I296" s="15">
        <f>G296*0.3</f>
        <v>4.6499999999999995</v>
      </c>
      <c r="J296" s="15">
        <f>G296+H296+I296</f>
        <v>22.785</v>
      </c>
      <c r="K296" s="15">
        <f>J296*1.1</f>
        <v>25.063500000000001</v>
      </c>
      <c r="L296" s="7"/>
      <c r="M296" s="4" t="s">
        <v>867</v>
      </c>
      <c r="N296" s="7" t="s">
        <v>1062</v>
      </c>
      <c r="O296" s="8" t="s">
        <v>870</v>
      </c>
      <c r="P296" s="10">
        <v>45873</v>
      </c>
    </row>
    <row r="297" spans="1:16" ht="409.5" x14ac:dyDescent="0.2">
      <c r="A297" s="3" t="s">
        <v>49</v>
      </c>
      <c r="B297" s="4" t="s">
        <v>1061</v>
      </c>
      <c r="C297" s="4" t="s">
        <v>866</v>
      </c>
      <c r="D297" s="4" t="s">
        <v>266</v>
      </c>
      <c r="E297" s="4" t="s">
        <v>165</v>
      </c>
      <c r="F297" s="5">
        <v>5</v>
      </c>
      <c r="G297" s="6">
        <v>7.75</v>
      </c>
      <c r="H297" s="14">
        <f>G297*0.17</f>
        <v>1.3175000000000001</v>
      </c>
      <c r="I297" s="15">
        <f>G297*0.3</f>
        <v>2.3249999999999997</v>
      </c>
      <c r="J297" s="15">
        <f>G297+H297+I297</f>
        <v>11.3925</v>
      </c>
      <c r="K297" s="15">
        <f>J297*1.1</f>
        <v>12.531750000000001</v>
      </c>
      <c r="L297" s="7"/>
      <c r="M297" s="4" t="s">
        <v>867</v>
      </c>
      <c r="N297" s="7" t="s">
        <v>1062</v>
      </c>
      <c r="O297" s="8" t="s">
        <v>868</v>
      </c>
      <c r="P297" s="10">
        <v>45873</v>
      </c>
    </row>
    <row r="298" spans="1:16" ht="409.5" x14ac:dyDescent="0.2">
      <c r="A298" s="3" t="s">
        <v>49</v>
      </c>
      <c r="B298" s="4" t="s">
        <v>1061</v>
      </c>
      <c r="C298" s="4" t="s">
        <v>637</v>
      </c>
      <c r="D298" s="4" t="s">
        <v>266</v>
      </c>
      <c r="E298" s="4" t="s">
        <v>165</v>
      </c>
      <c r="F298" s="5">
        <v>10</v>
      </c>
      <c r="G298" s="6">
        <v>78.989999999999995</v>
      </c>
      <c r="H298" s="14">
        <f>G298*0.17</f>
        <v>13.4283</v>
      </c>
      <c r="I298" s="15">
        <f>G298*0.3</f>
        <v>23.696999999999999</v>
      </c>
      <c r="J298" s="15">
        <f>G298+H298+I298</f>
        <v>116.11529999999999</v>
      </c>
      <c r="K298" s="15">
        <f>J298*1.1</f>
        <v>127.72683000000001</v>
      </c>
      <c r="L298" s="7"/>
      <c r="M298" s="4" t="s">
        <v>867</v>
      </c>
      <c r="N298" s="7" t="s">
        <v>1062</v>
      </c>
      <c r="O298" s="8" t="s">
        <v>872</v>
      </c>
      <c r="P298" s="10">
        <v>45873</v>
      </c>
    </row>
    <row r="299" spans="1:16" ht="409.5" x14ac:dyDescent="0.2">
      <c r="A299" s="3" t="s">
        <v>49</v>
      </c>
      <c r="B299" s="4" t="s">
        <v>1061</v>
      </c>
      <c r="C299" s="4" t="s">
        <v>623</v>
      </c>
      <c r="D299" s="4" t="s">
        <v>266</v>
      </c>
      <c r="E299" s="4" t="s">
        <v>165</v>
      </c>
      <c r="F299" s="5">
        <v>5</v>
      </c>
      <c r="G299" s="6">
        <v>15.45</v>
      </c>
      <c r="H299" s="14">
        <f>G299*0.17</f>
        <v>2.6265000000000001</v>
      </c>
      <c r="I299" s="15">
        <f>G299*0.3</f>
        <v>4.6349999999999998</v>
      </c>
      <c r="J299" s="15">
        <f>G299+H299+I299</f>
        <v>22.711500000000001</v>
      </c>
      <c r="K299" s="15">
        <f>J299*1.1</f>
        <v>24.982650000000003</v>
      </c>
      <c r="L299" s="7"/>
      <c r="M299" s="4" t="s">
        <v>867</v>
      </c>
      <c r="N299" s="7" t="s">
        <v>1062</v>
      </c>
      <c r="O299" s="8" t="s">
        <v>871</v>
      </c>
      <c r="P299" s="10">
        <v>45873</v>
      </c>
    </row>
    <row r="300" spans="1:16" ht="409.5" x14ac:dyDescent="0.2">
      <c r="A300" s="3" t="s">
        <v>94</v>
      </c>
      <c r="B300" s="4" t="s">
        <v>823</v>
      </c>
      <c r="C300" s="4" t="s">
        <v>824</v>
      </c>
      <c r="D300" s="4" t="s">
        <v>288</v>
      </c>
      <c r="E300" s="4" t="s">
        <v>164</v>
      </c>
      <c r="F300" s="5">
        <v>10</v>
      </c>
      <c r="G300" s="6">
        <v>172.11</v>
      </c>
      <c r="H300" s="14">
        <f>G300*0.14</f>
        <v>24.095400000000005</v>
      </c>
      <c r="I300" s="15">
        <f>G300*0.22</f>
        <v>37.864200000000004</v>
      </c>
      <c r="J300" s="15">
        <f>G300+H300+I300</f>
        <v>234.06960000000004</v>
      </c>
      <c r="K300" s="15">
        <f>J300*1.1</f>
        <v>257.47656000000006</v>
      </c>
      <c r="L300" s="7"/>
      <c r="M300" s="4" t="s">
        <v>205</v>
      </c>
      <c r="N300" s="7" t="s">
        <v>1146</v>
      </c>
      <c r="O300" s="8" t="s">
        <v>209</v>
      </c>
      <c r="P300" s="10">
        <v>45880</v>
      </c>
    </row>
    <row r="301" spans="1:16" ht="409.5" x14ac:dyDescent="0.2">
      <c r="A301" s="3" t="s">
        <v>94</v>
      </c>
      <c r="B301" s="4" t="s">
        <v>823</v>
      </c>
      <c r="C301" s="4" t="s">
        <v>824</v>
      </c>
      <c r="D301" s="4" t="s">
        <v>288</v>
      </c>
      <c r="E301" s="4" t="s">
        <v>164</v>
      </c>
      <c r="F301" s="5">
        <v>10</v>
      </c>
      <c r="G301" s="6">
        <v>172.11</v>
      </c>
      <c r="H301" s="14">
        <f>G301*0.14</f>
        <v>24.095400000000005</v>
      </c>
      <c r="I301" s="15">
        <f>G301*0.22</f>
        <v>37.864200000000004</v>
      </c>
      <c r="J301" s="15">
        <f>G301+H301+I301</f>
        <v>234.06960000000004</v>
      </c>
      <c r="K301" s="15">
        <f>J301*1.1</f>
        <v>257.47656000000006</v>
      </c>
      <c r="L301" s="7"/>
      <c r="M301" s="4" t="s">
        <v>205</v>
      </c>
      <c r="N301" s="7" t="s">
        <v>1146</v>
      </c>
      <c r="O301" s="8" t="s">
        <v>206</v>
      </c>
      <c r="P301" s="10">
        <v>45880</v>
      </c>
    </row>
    <row r="302" spans="1:16" ht="409.5" x14ac:dyDescent="0.2">
      <c r="A302" s="3" t="s">
        <v>94</v>
      </c>
      <c r="B302" s="4" t="s">
        <v>823</v>
      </c>
      <c r="C302" s="4" t="s">
        <v>825</v>
      </c>
      <c r="D302" s="4" t="s">
        <v>288</v>
      </c>
      <c r="E302" s="4" t="s">
        <v>164</v>
      </c>
      <c r="F302" s="5">
        <v>20</v>
      </c>
      <c r="G302" s="6">
        <v>344.23</v>
      </c>
      <c r="H302" s="14">
        <f>G302*0.14</f>
        <v>48.192200000000007</v>
      </c>
      <c r="I302" s="15">
        <f>G302*0.22</f>
        <v>75.73060000000001</v>
      </c>
      <c r="J302" s="15">
        <f>G302+H302+I302</f>
        <v>468.15280000000007</v>
      </c>
      <c r="K302" s="15">
        <f>J302*1.1</f>
        <v>514.9680800000001</v>
      </c>
      <c r="L302" s="7"/>
      <c r="M302" s="4" t="s">
        <v>205</v>
      </c>
      <c r="N302" s="7" t="s">
        <v>1146</v>
      </c>
      <c r="O302" s="8" t="s">
        <v>207</v>
      </c>
      <c r="P302" s="10">
        <v>45880</v>
      </c>
    </row>
    <row r="303" spans="1:16" ht="409.5" x14ac:dyDescent="0.2">
      <c r="A303" s="3" t="s">
        <v>94</v>
      </c>
      <c r="B303" s="4" t="s">
        <v>823</v>
      </c>
      <c r="C303" s="4" t="s">
        <v>826</v>
      </c>
      <c r="D303" s="4" t="s">
        <v>288</v>
      </c>
      <c r="E303" s="4" t="s">
        <v>164</v>
      </c>
      <c r="F303" s="5">
        <v>5</v>
      </c>
      <c r="G303" s="6">
        <v>112.16</v>
      </c>
      <c r="H303" s="14">
        <f>G303*0.14</f>
        <v>15.702400000000001</v>
      </c>
      <c r="I303" s="15">
        <f>G303*0.22</f>
        <v>24.6752</v>
      </c>
      <c r="J303" s="15">
        <f>G303+H303+I303</f>
        <v>152.5376</v>
      </c>
      <c r="K303" s="15">
        <f>J303*1.1</f>
        <v>167.79136</v>
      </c>
      <c r="L303" s="7"/>
      <c r="M303" s="4" t="s">
        <v>205</v>
      </c>
      <c r="N303" s="7" t="s">
        <v>1146</v>
      </c>
      <c r="O303" s="8" t="s">
        <v>208</v>
      </c>
      <c r="P303" s="10">
        <v>45880</v>
      </c>
    </row>
    <row r="304" spans="1:16" ht="345" x14ac:dyDescent="0.2">
      <c r="A304" s="3" t="s">
        <v>117</v>
      </c>
      <c r="B304" s="4" t="s">
        <v>513</v>
      </c>
      <c r="C304" s="4" t="s">
        <v>377</v>
      </c>
      <c r="D304" s="4" t="s">
        <v>630</v>
      </c>
      <c r="E304" s="4" t="s">
        <v>178</v>
      </c>
      <c r="F304" s="5">
        <v>50</v>
      </c>
      <c r="G304" s="6">
        <v>279.06</v>
      </c>
      <c r="H304" s="14">
        <f>G304*0.14</f>
        <v>39.068400000000004</v>
      </c>
      <c r="I304" s="15">
        <f>G304*0.22</f>
        <v>61.3932</v>
      </c>
      <c r="J304" s="15">
        <f>G304+H304+I304</f>
        <v>379.52159999999998</v>
      </c>
      <c r="K304" s="15">
        <f>J304*1.1</f>
        <v>417.47376000000003</v>
      </c>
      <c r="L304" s="7"/>
      <c r="M304" s="4" t="s">
        <v>740</v>
      </c>
      <c r="N304" s="7" t="s">
        <v>1164</v>
      </c>
      <c r="O304" s="8" t="s">
        <v>343</v>
      </c>
      <c r="P304" s="10">
        <v>45882</v>
      </c>
    </row>
    <row r="305" spans="1:16" ht="225" x14ac:dyDescent="0.2">
      <c r="A305" s="3" t="s">
        <v>117</v>
      </c>
      <c r="B305" s="4" t="s">
        <v>513</v>
      </c>
      <c r="C305" s="4" t="s">
        <v>377</v>
      </c>
      <c r="D305" s="4" t="s">
        <v>376</v>
      </c>
      <c r="E305" s="4" t="s">
        <v>178</v>
      </c>
      <c r="F305" s="5">
        <v>50</v>
      </c>
      <c r="G305" s="6">
        <v>279.06</v>
      </c>
      <c r="H305" s="14">
        <f>G305*0.14</f>
        <v>39.068400000000004</v>
      </c>
      <c r="I305" s="15">
        <f>G305*0.22</f>
        <v>61.3932</v>
      </c>
      <c r="J305" s="15">
        <f>G305+H305+I305</f>
        <v>379.52159999999998</v>
      </c>
      <c r="K305" s="15">
        <f>J305*1.1</f>
        <v>417.47376000000003</v>
      </c>
      <c r="L305" s="7"/>
      <c r="M305" s="4" t="s">
        <v>740</v>
      </c>
      <c r="N305" s="7" t="s">
        <v>1164</v>
      </c>
      <c r="O305" s="8" t="s">
        <v>343</v>
      </c>
      <c r="P305" s="10">
        <v>45882</v>
      </c>
    </row>
    <row r="306" spans="1:16" ht="285" x14ac:dyDescent="0.2">
      <c r="A306" s="3" t="s">
        <v>117</v>
      </c>
      <c r="B306" s="4" t="s">
        <v>513</v>
      </c>
      <c r="C306" s="4" t="s">
        <v>799</v>
      </c>
      <c r="D306" s="4" t="s">
        <v>376</v>
      </c>
      <c r="E306" s="4" t="s">
        <v>178</v>
      </c>
      <c r="F306" s="5">
        <v>50</v>
      </c>
      <c r="G306" s="6">
        <v>279.06</v>
      </c>
      <c r="H306" s="14">
        <f>G306*0.14</f>
        <v>39.068400000000004</v>
      </c>
      <c r="I306" s="15">
        <f>G306*0.22</f>
        <v>61.3932</v>
      </c>
      <c r="J306" s="15">
        <f>G306+H306+I306</f>
        <v>379.52159999999998</v>
      </c>
      <c r="K306" s="15">
        <f>J306*1.1</f>
        <v>417.47376000000003</v>
      </c>
      <c r="L306" s="7"/>
      <c r="M306" s="4" t="s">
        <v>740</v>
      </c>
      <c r="N306" s="7" t="s">
        <v>1164</v>
      </c>
      <c r="O306" s="8" t="s">
        <v>343</v>
      </c>
      <c r="P306" s="10">
        <v>45882</v>
      </c>
    </row>
    <row r="307" spans="1:16" ht="345" x14ac:dyDescent="0.2">
      <c r="A307" s="3" t="s">
        <v>117</v>
      </c>
      <c r="B307" s="4" t="s">
        <v>513</v>
      </c>
      <c r="C307" s="4" t="s">
        <v>800</v>
      </c>
      <c r="D307" s="4" t="s">
        <v>630</v>
      </c>
      <c r="E307" s="4" t="s">
        <v>178</v>
      </c>
      <c r="F307" s="5">
        <v>50</v>
      </c>
      <c r="G307" s="6">
        <v>279.06</v>
      </c>
      <c r="H307" s="14">
        <f>G307*0.14</f>
        <v>39.068400000000004</v>
      </c>
      <c r="I307" s="15">
        <f>G307*0.22</f>
        <v>61.3932</v>
      </c>
      <c r="J307" s="15">
        <f>G307+H307+I307</f>
        <v>379.52159999999998</v>
      </c>
      <c r="K307" s="15">
        <f>J307*1.1</f>
        <v>417.47376000000003</v>
      </c>
      <c r="L307" s="7"/>
      <c r="M307" s="4" t="s">
        <v>740</v>
      </c>
      <c r="N307" s="7" t="s">
        <v>1164</v>
      </c>
      <c r="O307" s="8" t="s">
        <v>343</v>
      </c>
      <c r="P307" s="10">
        <v>45882</v>
      </c>
    </row>
    <row r="308" spans="1:16" ht="225" x14ac:dyDescent="0.2">
      <c r="A308" s="3" t="s">
        <v>117</v>
      </c>
      <c r="B308" s="4" t="s">
        <v>513</v>
      </c>
      <c r="C308" s="4" t="s">
        <v>739</v>
      </c>
      <c r="D308" s="4" t="s">
        <v>376</v>
      </c>
      <c r="E308" s="4" t="s">
        <v>178</v>
      </c>
      <c r="F308" s="5">
        <v>50</v>
      </c>
      <c r="G308" s="6">
        <v>546.62</v>
      </c>
      <c r="H308" s="14">
        <f>G308*0.1</f>
        <v>54.662000000000006</v>
      </c>
      <c r="I308" s="15">
        <f>G308*0.15</f>
        <v>81.992999999999995</v>
      </c>
      <c r="J308" s="15">
        <f>G308+H308+I308</f>
        <v>683.27500000000009</v>
      </c>
      <c r="K308" s="15">
        <f>J308*1.1</f>
        <v>751.60250000000019</v>
      </c>
      <c r="L308" s="7"/>
      <c r="M308" s="4" t="s">
        <v>740</v>
      </c>
      <c r="N308" s="7" t="s">
        <v>1164</v>
      </c>
      <c r="O308" s="8" t="s">
        <v>344</v>
      </c>
      <c r="P308" s="10">
        <v>45882</v>
      </c>
    </row>
    <row r="309" spans="1:16" ht="285" x14ac:dyDescent="0.2">
      <c r="A309" s="3" t="s">
        <v>117</v>
      </c>
      <c r="B309" s="4" t="s">
        <v>513</v>
      </c>
      <c r="C309" s="4" t="s">
        <v>830</v>
      </c>
      <c r="D309" s="4" t="s">
        <v>376</v>
      </c>
      <c r="E309" s="4" t="s">
        <v>178</v>
      </c>
      <c r="F309" s="5">
        <v>50</v>
      </c>
      <c r="G309" s="6">
        <v>546.62</v>
      </c>
      <c r="H309" s="14">
        <f>G309*0.1</f>
        <v>54.662000000000006</v>
      </c>
      <c r="I309" s="15">
        <f>G309*0.15</f>
        <v>81.992999999999995</v>
      </c>
      <c r="J309" s="15">
        <f>G309+H309+I309</f>
        <v>683.27500000000009</v>
      </c>
      <c r="K309" s="15">
        <f>J309*1.1</f>
        <v>751.60250000000019</v>
      </c>
      <c r="L309" s="7"/>
      <c r="M309" s="4" t="s">
        <v>740</v>
      </c>
      <c r="N309" s="7" t="s">
        <v>1164</v>
      </c>
      <c r="O309" s="8" t="s">
        <v>344</v>
      </c>
      <c r="P309" s="10">
        <v>45882</v>
      </c>
    </row>
    <row r="310" spans="1:16" ht="285" x14ac:dyDescent="0.2">
      <c r="A310" s="3" t="s">
        <v>117</v>
      </c>
      <c r="B310" s="4" t="s">
        <v>513</v>
      </c>
      <c r="C310" s="4" t="s">
        <v>831</v>
      </c>
      <c r="D310" s="4" t="s">
        <v>376</v>
      </c>
      <c r="E310" s="4" t="s">
        <v>178</v>
      </c>
      <c r="F310" s="5">
        <v>50</v>
      </c>
      <c r="G310" s="6">
        <v>546.62</v>
      </c>
      <c r="H310" s="14">
        <f>G310*0.1</f>
        <v>54.662000000000006</v>
      </c>
      <c r="I310" s="15">
        <f>G310*0.15</f>
        <v>81.992999999999995</v>
      </c>
      <c r="J310" s="15">
        <f>G310+H310+I310</f>
        <v>683.27500000000009</v>
      </c>
      <c r="K310" s="15">
        <f>J310*1.1</f>
        <v>751.60250000000019</v>
      </c>
      <c r="L310" s="7"/>
      <c r="M310" s="4" t="s">
        <v>740</v>
      </c>
      <c r="N310" s="7" t="s">
        <v>1164</v>
      </c>
      <c r="O310" s="8" t="s">
        <v>344</v>
      </c>
      <c r="P310" s="10">
        <v>45882</v>
      </c>
    </row>
    <row r="311" spans="1:16" ht="255" x14ac:dyDescent="0.2">
      <c r="A311" s="3" t="s">
        <v>51</v>
      </c>
      <c r="B311" s="4" t="s">
        <v>582</v>
      </c>
      <c r="C311" s="4" t="s">
        <v>750</v>
      </c>
      <c r="D311" s="4" t="s">
        <v>214</v>
      </c>
      <c r="E311" s="4" t="s">
        <v>583</v>
      </c>
      <c r="F311" s="5">
        <v>5</v>
      </c>
      <c r="G311" s="6">
        <v>2920</v>
      </c>
      <c r="H311" s="14">
        <f>G311*0.1</f>
        <v>292</v>
      </c>
      <c r="I311" s="15">
        <f>G311*0.15</f>
        <v>438</v>
      </c>
      <c r="J311" s="15">
        <f>G311+H311+I311</f>
        <v>3650</v>
      </c>
      <c r="K311" s="15">
        <f>J311*1.1</f>
        <v>4015.0000000000005</v>
      </c>
      <c r="L311" s="7"/>
      <c r="M311" s="4" t="s">
        <v>584</v>
      </c>
      <c r="N311" s="7" t="s">
        <v>1155</v>
      </c>
      <c r="O311" s="8" t="s">
        <v>751</v>
      </c>
      <c r="P311" s="10">
        <v>45882</v>
      </c>
    </row>
    <row r="312" spans="1:16" ht="255" x14ac:dyDescent="0.2">
      <c r="A312" s="3" t="s">
        <v>51</v>
      </c>
      <c r="B312" s="4" t="s">
        <v>582</v>
      </c>
      <c r="C312" s="4" t="s">
        <v>750</v>
      </c>
      <c r="D312" s="4" t="s">
        <v>214</v>
      </c>
      <c r="E312" s="4" t="s">
        <v>583</v>
      </c>
      <c r="F312" s="5">
        <v>5</v>
      </c>
      <c r="G312" s="6">
        <v>2920</v>
      </c>
      <c r="H312" s="14">
        <f>G312*0.1</f>
        <v>292</v>
      </c>
      <c r="I312" s="15">
        <f>G312*0.15</f>
        <v>438</v>
      </c>
      <c r="J312" s="15">
        <f>G312+H312+I312</f>
        <v>3650</v>
      </c>
      <c r="K312" s="15">
        <f>J312*1.1</f>
        <v>4015.0000000000005</v>
      </c>
      <c r="L312" s="7"/>
      <c r="M312" s="4" t="s">
        <v>806</v>
      </c>
      <c r="N312" s="7" t="s">
        <v>1155</v>
      </c>
      <c r="O312" s="8" t="s">
        <v>809</v>
      </c>
      <c r="P312" s="10">
        <v>45882</v>
      </c>
    </row>
    <row r="313" spans="1:16" ht="255" x14ac:dyDescent="0.2">
      <c r="A313" s="3" t="s">
        <v>51</v>
      </c>
      <c r="B313" s="4" t="s">
        <v>582</v>
      </c>
      <c r="C313" s="4" t="s">
        <v>585</v>
      </c>
      <c r="D313" s="4" t="s">
        <v>214</v>
      </c>
      <c r="E313" s="4" t="s">
        <v>583</v>
      </c>
      <c r="F313" s="5">
        <v>4</v>
      </c>
      <c r="G313" s="6">
        <v>2438</v>
      </c>
      <c r="H313" s="14">
        <f>G313*0.1</f>
        <v>243.8</v>
      </c>
      <c r="I313" s="15">
        <f>G313*0.15</f>
        <v>365.7</v>
      </c>
      <c r="J313" s="15">
        <f>G313+H313+I313</f>
        <v>3047.5</v>
      </c>
      <c r="K313" s="15">
        <f>J313*1.1</f>
        <v>3352.2500000000005</v>
      </c>
      <c r="L313" s="7"/>
      <c r="M313" s="4" t="s">
        <v>584</v>
      </c>
      <c r="N313" s="7" t="s">
        <v>1155</v>
      </c>
      <c r="O313" s="8" t="s">
        <v>586</v>
      </c>
      <c r="P313" s="10">
        <v>45882</v>
      </c>
    </row>
    <row r="314" spans="1:16" ht="255" x14ac:dyDescent="0.2">
      <c r="A314" s="3" t="s">
        <v>51</v>
      </c>
      <c r="B314" s="4" t="s">
        <v>582</v>
      </c>
      <c r="C314" s="4" t="s">
        <v>585</v>
      </c>
      <c r="D314" s="4" t="s">
        <v>214</v>
      </c>
      <c r="E314" s="4" t="s">
        <v>583</v>
      </c>
      <c r="F314" s="5">
        <v>4</v>
      </c>
      <c r="G314" s="6">
        <v>2438</v>
      </c>
      <c r="H314" s="14">
        <f>G314*0.1</f>
        <v>243.8</v>
      </c>
      <c r="I314" s="15">
        <f>G314*0.15</f>
        <v>365.7</v>
      </c>
      <c r="J314" s="15">
        <f>G314+H314+I314</f>
        <v>3047.5</v>
      </c>
      <c r="K314" s="15">
        <f>J314*1.1</f>
        <v>3352.2500000000005</v>
      </c>
      <c r="L314" s="7"/>
      <c r="M314" s="4" t="s">
        <v>806</v>
      </c>
      <c r="N314" s="7" t="s">
        <v>1155</v>
      </c>
      <c r="O314" s="8" t="s">
        <v>808</v>
      </c>
      <c r="P314" s="10">
        <v>45882</v>
      </c>
    </row>
    <row r="315" spans="1:16" ht="255" x14ac:dyDescent="0.2">
      <c r="A315" s="3" t="s">
        <v>51</v>
      </c>
      <c r="B315" s="4" t="s">
        <v>582</v>
      </c>
      <c r="C315" s="4" t="s">
        <v>748</v>
      </c>
      <c r="D315" s="4" t="s">
        <v>214</v>
      </c>
      <c r="E315" s="4" t="s">
        <v>583</v>
      </c>
      <c r="F315" s="5">
        <v>2</v>
      </c>
      <c r="G315" s="6">
        <v>1518</v>
      </c>
      <c r="H315" s="14">
        <f>G315*0.1</f>
        <v>151.80000000000001</v>
      </c>
      <c r="I315" s="15">
        <f>G315*0.15</f>
        <v>227.7</v>
      </c>
      <c r="J315" s="15">
        <f>G315+H315+I315</f>
        <v>1897.5</v>
      </c>
      <c r="K315" s="15">
        <f>J315*1.1</f>
        <v>2087.25</v>
      </c>
      <c r="L315" s="7"/>
      <c r="M315" s="4" t="s">
        <v>584</v>
      </c>
      <c r="N315" s="7" t="s">
        <v>1155</v>
      </c>
      <c r="O315" s="8" t="s">
        <v>749</v>
      </c>
      <c r="P315" s="10">
        <v>45882</v>
      </c>
    </row>
    <row r="316" spans="1:16" ht="255" x14ac:dyDescent="0.2">
      <c r="A316" s="3" t="s">
        <v>51</v>
      </c>
      <c r="B316" s="4" t="s">
        <v>582</v>
      </c>
      <c r="C316" s="4" t="s">
        <v>748</v>
      </c>
      <c r="D316" s="4" t="s">
        <v>214</v>
      </c>
      <c r="E316" s="4" t="s">
        <v>583</v>
      </c>
      <c r="F316" s="5">
        <v>2</v>
      </c>
      <c r="G316" s="6">
        <v>1518</v>
      </c>
      <c r="H316" s="14">
        <f>G316*0.1</f>
        <v>151.80000000000001</v>
      </c>
      <c r="I316" s="15">
        <f>G316*0.15</f>
        <v>227.7</v>
      </c>
      <c r="J316" s="15">
        <f>G316+H316+I316</f>
        <v>1897.5</v>
      </c>
      <c r="K316" s="15">
        <f>J316*1.1</f>
        <v>2087.25</v>
      </c>
      <c r="L316" s="7"/>
      <c r="M316" s="4" t="s">
        <v>806</v>
      </c>
      <c r="N316" s="7" t="s">
        <v>1155</v>
      </c>
      <c r="O316" s="8" t="s">
        <v>807</v>
      </c>
      <c r="P316" s="10">
        <v>45882</v>
      </c>
    </row>
    <row r="317" spans="1:16" ht="270" x14ac:dyDescent="0.2">
      <c r="A317" s="3" t="s">
        <v>51</v>
      </c>
      <c r="B317" s="4" t="s">
        <v>104</v>
      </c>
      <c r="C317" s="4" t="s">
        <v>792</v>
      </c>
      <c r="D317" s="4" t="s">
        <v>480</v>
      </c>
      <c r="E317" s="4" t="s">
        <v>583</v>
      </c>
      <c r="F317" s="5">
        <v>4</v>
      </c>
      <c r="G317" s="6">
        <v>2280</v>
      </c>
      <c r="H317" s="14">
        <f>G317*0.1</f>
        <v>228</v>
      </c>
      <c r="I317" s="15">
        <f>G317*0.15</f>
        <v>342</v>
      </c>
      <c r="J317" s="15">
        <f>G317+H317+I317</f>
        <v>2850</v>
      </c>
      <c r="K317" s="15">
        <f>J317*1.1</f>
        <v>3135.0000000000005</v>
      </c>
      <c r="L317" s="7"/>
      <c r="M317" s="4" t="s">
        <v>105</v>
      </c>
      <c r="N317" s="7" t="s">
        <v>1155</v>
      </c>
      <c r="O317" s="8" t="s">
        <v>772</v>
      </c>
      <c r="P317" s="10">
        <v>45882</v>
      </c>
    </row>
    <row r="318" spans="1:16" ht="345" x14ac:dyDescent="0.2">
      <c r="A318" s="3" t="s">
        <v>51</v>
      </c>
      <c r="B318" s="4" t="s">
        <v>104</v>
      </c>
      <c r="C318" s="4" t="s">
        <v>792</v>
      </c>
      <c r="D318" s="4" t="s">
        <v>461</v>
      </c>
      <c r="E318" s="4" t="s">
        <v>583</v>
      </c>
      <c r="F318" s="5">
        <v>4</v>
      </c>
      <c r="G318" s="6">
        <v>2280</v>
      </c>
      <c r="H318" s="14">
        <f>G318*0.1</f>
        <v>228</v>
      </c>
      <c r="I318" s="15">
        <f>G318*0.15</f>
        <v>342</v>
      </c>
      <c r="J318" s="15">
        <f>G318+H318+I318</f>
        <v>2850</v>
      </c>
      <c r="K318" s="15">
        <f>J318*1.1</f>
        <v>3135.0000000000005</v>
      </c>
      <c r="L318" s="7"/>
      <c r="M318" s="4" t="s">
        <v>105</v>
      </c>
      <c r="N318" s="7" t="s">
        <v>1155</v>
      </c>
      <c r="O318" s="8" t="s">
        <v>663</v>
      </c>
      <c r="P318" s="10">
        <v>45882</v>
      </c>
    </row>
    <row r="319" spans="1:16" ht="270" x14ac:dyDescent="0.2">
      <c r="A319" s="3" t="s">
        <v>51</v>
      </c>
      <c r="B319" s="4" t="s">
        <v>68</v>
      </c>
      <c r="C319" s="4" t="s">
        <v>792</v>
      </c>
      <c r="D319" s="4" t="s">
        <v>480</v>
      </c>
      <c r="E319" s="4" t="s">
        <v>583</v>
      </c>
      <c r="F319" s="5">
        <v>4</v>
      </c>
      <c r="G319" s="6">
        <v>2280</v>
      </c>
      <c r="H319" s="14">
        <f>G319*0.1</f>
        <v>228</v>
      </c>
      <c r="I319" s="15">
        <f>G319*0.15</f>
        <v>342</v>
      </c>
      <c r="J319" s="15">
        <f>G319+H319+I319</f>
        <v>2850</v>
      </c>
      <c r="K319" s="15">
        <f>J319*1.1</f>
        <v>3135.0000000000005</v>
      </c>
      <c r="L319" s="7"/>
      <c r="M319" s="4" t="s">
        <v>69</v>
      </c>
      <c r="N319" s="7" t="s">
        <v>1155</v>
      </c>
      <c r="O319" s="8" t="s">
        <v>481</v>
      </c>
      <c r="P319" s="10">
        <v>45882</v>
      </c>
    </row>
    <row r="320" spans="1:16" ht="225" x14ac:dyDescent="0.2">
      <c r="A320" s="3" t="s">
        <v>101</v>
      </c>
      <c r="B320" s="4" t="s">
        <v>959</v>
      </c>
      <c r="C320" s="4" t="s">
        <v>604</v>
      </c>
      <c r="D320" s="4" t="s">
        <v>440</v>
      </c>
      <c r="E320" s="4" t="s">
        <v>186</v>
      </c>
      <c r="F320" s="5">
        <v>100</v>
      </c>
      <c r="G320" s="6">
        <v>7088.11</v>
      </c>
      <c r="H320" s="14">
        <f>G320*0.1</f>
        <v>708.81100000000004</v>
      </c>
      <c r="I320" s="15">
        <f>G320*0.15</f>
        <v>1063.2165</v>
      </c>
      <c r="J320" s="15">
        <f>G320+H320+I320</f>
        <v>8860.1374999999989</v>
      </c>
      <c r="K320" s="15">
        <f>J320*1.1</f>
        <v>9746.151249999999</v>
      </c>
      <c r="L320" s="7"/>
      <c r="M320" s="4" t="s">
        <v>960</v>
      </c>
      <c r="N320" s="7" t="s">
        <v>1116</v>
      </c>
      <c r="O320" s="8" t="s">
        <v>1118</v>
      </c>
      <c r="P320" s="10">
        <v>45881</v>
      </c>
    </row>
    <row r="321" spans="1:16" ht="225" x14ac:dyDescent="0.2">
      <c r="A321" s="3" t="s">
        <v>101</v>
      </c>
      <c r="B321" s="4" t="s">
        <v>959</v>
      </c>
      <c r="C321" s="4" t="s">
        <v>459</v>
      </c>
      <c r="D321" s="4" t="s">
        <v>440</v>
      </c>
      <c r="E321" s="4" t="s">
        <v>186</v>
      </c>
      <c r="F321" s="5">
        <v>28</v>
      </c>
      <c r="G321" s="6">
        <v>1975.94</v>
      </c>
      <c r="H321" s="14">
        <f>G321*0.1</f>
        <v>197.59400000000002</v>
      </c>
      <c r="I321" s="15">
        <f>G321*0.15</f>
        <v>296.39100000000002</v>
      </c>
      <c r="J321" s="15">
        <f>G321+H321+I321</f>
        <v>2469.9250000000002</v>
      </c>
      <c r="K321" s="15">
        <f>J321*1.1</f>
        <v>2716.9175000000005</v>
      </c>
      <c r="L321" s="7"/>
      <c r="M321" s="4" t="s">
        <v>960</v>
      </c>
      <c r="N321" s="7" t="s">
        <v>1116</v>
      </c>
      <c r="O321" s="8" t="s">
        <v>1117</v>
      </c>
      <c r="P321" s="10">
        <v>45881</v>
      </c>
    </row>
    <row r="322" spans="1:16" ht="330" x14ac:dyDescent="0.2">
      <c r="A322" s="3" t="s">
        <v>101</v>
      </c>
      <c r="B322" s="4" t="s">
        <v>947</v>
      </c>
      <c r="C322" s="4" t="s">
        <v>431</v>
      </c>
      <c r="D322" s="4" t="s">
        <v>541</v>
      </c>
      <c r="E322" s="4" t="s">
        <v>186</v>
      </c>
      <c r="F322" s="5">
        <v>50</v>
      </c>
      <c r="G322" s="6">
        <v>3722.83</v>
      </c>
      <c r="H322" s="14">
        <f>G322*0.1</f>
        <v>372.28300000000002</v>
      </c>
      <c r="I322" s="15">
        <f>G322*0.15</f>
        <v>558.42449999999997</v>
      </c>
      <c r="J322" s="15">
        <f>G322+H322+I322</f>
        <v>4653.5374999999995</v>
      </c>
      <c r="K322" s="15">
        <f>J322*1.1</f>
        <v>5118.8912499999997</v>
      </c>
      <c r="L322" s="7"/>
      <c r="M322" s="4" t="s">
        <v>948</v>
      </c>
      <c r="N322" s="7" t="s">
        <v>1084</v>
      </c>
      <c r="O322" s="8" t="s">
        <v>1085</v>
      </c>
      <c r="P322" s="10">
        <v>45874</v>
      </c>
    </row>
    <row r="323" spans="1:16" ht="330" x14ac:dyDescent="0.2">
      <c r="A323" s="3" t="s">
        <v>101</v>
      </c>
      <c r="B323" s="4" t="s">
        <v>947</v>
      </c>
      <c r="C323" s="4" t="s">
        <v>1088</v>
      </c>
      <c r="D323" s="4" t="s">
        <v>541</v>
      </c>
      <c r="E323" s="4" t="s">
        <v>186</v>
      </c>
      <c r="F323" s="5">
        <v>112</v>
      </c>
      <c r="G323" s="6">
        <v>7897.64</v>
      </c>
      <c r="H323" s="14">
        <f>G323*0.1</f>
        <v>789.76400000000012</v>
      </c>
      <c r="I323" s="15">
        <f>G323*0.15</f>
        <v>1184.646</v>
      </c>
      <c r="J323" s="15">
        <f>G323+H323+I323</f>
        <v>9872.0500000000011</v>
      </c>
      <c r="K323" s="15">
        <f>J323*1.1</f>
        <v>10859.255000000003</v>
      </c>
      <c r="L323" s="7"/>
      <c r="M323" s="4" t="s">
        <v>948</v>
      </c>
      <c r="N323" s="7" t="s">
        <v>1084</v>
      </c>
      <c r="O323" s="8" t="s">
        <v>1089</v>
      </c>
      <c r="P323" s="10">
        <v>45874</v>
      </c>
    </row>
    <row r="324" spans="1:16" ht="330" x14ac:dyDescent="0.2">
      <c r="A324" s="3" t="s">
        <v>101</v>
      </c>
      <c r="B324" s="4" t="s">
        <v>947</v>
      </c>
      <c r="C324" s="4" t="s">
        <v>848</v>
      </c>
      <c r="D324" s="4" t="s">
        <v>541</v>
      </c>
      <c r="E324" s="4" t="s">
        <v>186</v>
      </c>
      <c r="F324" s="5">
        <v>50</v>
      </c>
      <c r="G324" s="6">
        <v>3751</v>
      </c>
      <c r="H324" s="14">
        <f>G324*0.1</f>
        <v>375.1</v>
      </c>
      <c r="I324" s="15">
        <f>G324*0.15</f>
        <v>562.65</v>
      </c>
      <c r="J324" s="15">
        <f>G324+H324+I324</f>
        <v>4688.75</v>
      </c>
      <c r="K324" s="15">
        <f>J324*1.1</f>
        <v>5157.625</v>
      </c>
      <c r="L324" s="7"/>
      <c r="M324" s="4" t="s">
        <v>948</v>
      </c>
      <c r="N324" s="7" t="s">
        <v>1084</v>
      </c>
      <c r="O324" s="8" t="s">
        <v>1086</v>
      </c>
      <c r="P324" s="10">
        <v>45874</v>
      </c>
    </row>
    <row r="325" spans="1:16" ht="330" x14ac:dyDescent="0.2">
      <c r="A325" s="3" t="s">
        <v>101</v>
      </c>
      <c r="B325" s="4" t="s">
        <v>947</v>
      </c>
      <c r="C325" s="4" t="s">
        <v>482</v>
      </c>
      <c r="D325" s="4" t="s">
        <v>541</v>
      </c>
      <c r="E325" s="4" t="s">
        <v>186</v>
      </c>
      <c r="F325" s="5">
        <v>50</v>
      </c>
      <c r="G325" s="6">
        <v>3761.55</v>
      </c>
      <c r="H325" s="14">
        <f>G325*0.1</f>
        <v>376.15500000000003</v>
      </c>
      <c r="I325" s="15">
        <f>G325*0.15</f>
        <v>564.23249999999996</v>
      </c>
      <c r="J325" s="15">
        <f>G325+H325+I325</f>
        <v>4701.9375</v>
      </c>
      <c r="K325" s="15">
        <f>J325*1.1</f>
        <v>5172.1312500000004</v>
      </c>
      <c r="L325" s="7"/>
      <c r="M325" s="4" t="s">
        <v>948</v>
      </c>
      <c r="N325" s="7" t="s">
        <v>1084</v>
      </c>
      <c r="O325" s="8" t="s">
        <v>1087</v>
      </c>
      <c r="P325" s="10">
        <v>45874</v>
      </c>
    </row>
    <row r="326" spans="1:16" ht="409.5" x14ac:dyDescent="0.2">
      <c r="A326" s="3" t="s">
        <v>101</v>
      </c>
      <c r="B326" s="4" t="s">
        <v>1071</v>
      </c>
      <c r="C326" s="4" t="s">
        <v>310</v>
      </c>
      <c r="D326" s="4" t="s">
        <v>312</v>
      </c>
      <c r="E326" s="4" t="s">
        <v>186</v>
      </c>
      <c r="F326" s="5">
        <v>30</v>
      </c>
      <c r="G326" s="6">
        <v>2351.96</v>
      </c>
      <c r="H326" s="14">
        <f>G326*0.1</f>
        <v>235.19600000000003</v>
      </c>
      <c r="I326" s="15">
        <f>G326*0.15</f>
        <v>352.79399999999998</v>
      </c>
      <c r="J326" s="15">
        <f>G326+H326+I326</f>
        <v>2939.95</v>
      </c>
      <c r="K326" s="15">
        <f>J326*1.1</f>
        <v>3233.9450000000002</v>
      </c>
      <c r="L326" s="7"/>
      <c r="M326" s="4" t="s">
        <v>1072</v>
      </c>
      <c r="N326" s="7" t="s">
        <v>1073</v>
      </c>
      <c r="O326" s="8" t="s">
        <v>1074</v>
      </c>
      <c r="P326" s="10">
        <v>45874</v>
      </c>
    </row>
    <row r="327" spans="1:16" ht="409.5" x14ac:dyDescent="0.2">
      <c r="A327" s="3" t="s">
        <v>101</v>
      </c>
      <c r="B327" s="4" t="s">
        <v>1071</v>
      </c>
      <c r="C327" s="4" t="s">
        <v>849</v>
      </c>
      <c r="D327" s="4" t="s">
        <v>312</v>
      </c>
      <c r="E327" s="4" t="s">
        <v>186</v>
      </c>
      <c r="F327" s="5">
        <v>30</v>
      </c>
      <c r="G327" s="6">
        <v>2271.08</v>
      </c>
      <c r="H327" s="14">
        <f>G327*0.1</f>
        <v>227.108</v>
      </c>
      <c r="I327" s="15">
        <f>G327*0.15</f>
        <v>340.66199999999998</v>
      </c>
      <c r="J327" s="15">
        <f>G327+H327+I327</f>
        <v>2838.85</v>
      </c>
      <c r="K327" s="15">
        <f>J327*1.1</f>
        <v>3122.7350000000001</v>
      </c>
      <c r="L327" s="7"/>
      <c r="M327" s="4" t="s">
        <v>1072</v>
      </c>
      <c r="N327" s="7" t="s">
        <v>1073</v>
      </c>
      <c r="O327" s="8" t="s">
        <v>1075</v>
      </c>
      <c r="P327" s="10">
        <v>45874</v>
      </c>
    </row>
    <row r="328" spans="1:16" ht="409.5" x14ac:dyDescent="0.2">
      <c r="A328" s="3" t="s">
        <v>101</v>
      </c>
      <c r="B328" s="4" t="s">
        <v>1071</v>
      </c>
      <c r="C328" s="4" t="s">
        <v>420</v>
      </c>
      <c r="D328" s="4" t="s">
        <v>312</v>
      </c>
      <c r="E328" s="4" t="s">
        <v>186</v>
      </c>
      <c r="F328" s="5">
        <v>30</v>
      </c>
      <c r="G328" s="6">
        <v>2277.48</v>
      </c>
      <c r="H328" s="14">
        <f>G328*0.1</f>
        <v>227.74800000000002</v>
      </c>
      <c r="I328" s="15">
        <f>G328*0.15</f>
        <v>341.62200000000001</v>
      </c>
      <c r="J328" s="15">
        <f>G328+H328+I328</f>
        <v>2846.85</v>
      </c>
      <c r="K328" s="15">
        <f>J328*1.1</f>
        <v>3131.5350000000003</v>
      </c>
      <c r="L328" s="7"/>
      <c r="M328" s="4" t="s">
        <v>1072</v>
      </c>
      <c r="N328" s="7" t="s">
        <v>1073</v>
      </c>
      <c r="O328" s="8" t="s">
        <v>1076</v>
      </c>
      <c r="P328" s="10">
        <v>45874</v>
      </c>
    </row>
    <row r="329" spans="1:16" ht="409.5" x14ac:dyDescent="0.2">
      <c r="A329" s="3" t="s">
        <v>52</v>
      </c>
      <c r="B329" s="4" t="s">
        <v>52</v>
      </c>
      <c r="C329" s="4" t="s">
        <v>1077</v>
      </c>
      <c r="D329" s="4" t="s">
        <v>460</v>
      </c>
      <c r="E329" s="4" t="s">
        <v>260</v>
      </c>
      <c r="F329" s="5">
        <v>10</v>
      </c>
      <c r="G329" s="6">
        <v>524.9</v>
      </c>
      <c r="H329" s="14">
        <f>G329*0.1</f>
        <v>52.49</v>
      </c>
      <c r="I329" s="15">
        <f>G329*0.15</f>
        <v>78.734999999999999</v>
      </c>
      <c r="J329" s="15">
        <f>G329+H329+I329</f>
        <v>656.125</v>
      </c>
      <c r="K329" s="15">
        <f>J329*1.1</f>
        <v>721.73750000000007</v>
      </c>
      <c r="L329" s="7"/>
      <c r="M329" s="4" t="s">
        <v>1078</v>
      </c>
      <c r="N329" s="7" t="s">
        <v>1079</v>
      </c>
      <c r="O329" s="8" t="s">
        <v>1080</v>
      </c>
      <c r="P329" s="10">
        <v>45874</v>
      </c>
    </row>
    <row r="330" spans="1:16" ht="409.5" x14ac:dyDescent="0.2">
      <c r="A330" s="3" t="s">
        <v>52</v>
      </c>
      <c r="B330" s="4" t="s">
        <v>52</v>
      </c>
      <c r="C330" s="4" t="s">
        <v>712</v>
      </c>
      <c r="D330" s="4" t="s">
        <v>460</v>
      </c>
      <c r="E330" s="4" t="s">
        <v>260</v>
      </c>
      <c r="F330" s="5">
        <v>10</v>
      </c>
      <c r="G330" s="6">
        <v>1777.72</v>
      </c>
      <c r="H330" s="14">
        <f>G330*0.1</f>
        <v>177.77200000000002</v>
      </c>
      <c r="I330" s="15">
        <f>G330*0.15</f>
        <v>266.65800000000002</v>
      </c>
      <c r="J330" s="15">
        <f>G330+H330+I330</f>
        <v>2222.15</v>
      </c>
      <c r="K330" s="15">
        <f>J330*1.1</f>
        <v>2444.3650000000002</v>
      </c>
      <c r="L330" s="7"/>
      <c r="M330" s="4" t="s">
        <v>1078</v>
      </c>
      <c r="N330" s="7" t="s">
        <v>1079</v>
      </c>
      <c r="O330" s="8" t="s">
        <v>1081</v>
      </c>
      <c r="P330" s="10">
        <v>45874</v>
      </c>
    </row>
    <row r="331" spans="1:16" ht="409.5" x14ac:dyDescent="0.2">
      <c r="A331" s="3" t="s">
        <v>52</v>
      </c>
      <c r="B331" s="4" t="s">
        <v>52</v>
      </c>
      <c r="C331" s="4" t="s">
        <v>1082</v>
      </c>
      <c r="D331" s="4" t="s">
        <v>460</v>
      </c>
      <c r="E331" s="4" t="s">
        <v>260</v>
      </c>
      <c r="F331" s="5">
        <v>10</v>
      </c>
      <c r="G331" s="6">
        <v>1336.13</v>
      </c>
      <c r="H331" s="14">
        <f>G331*0.1</f>
        <v>133.61300000000003</v>
      </c>
      <c r="I331" s="15">
        <f>G331*0.15</f>
        <v>200.4195</v>
      </c>
      <c r="J331" s="15">
        <f>G331+H331+I331</f>
        <v>1670.1625000000001</v>
      </c>
      <c r="K331" s="15">
        <f>J331*1.1</f>
        <v>1837.1787500000003</v>
      </c>
      <c r="L331" s="7"/>
      <c r="M331" s="4" t="s">
        <v>1078</v>
      </c>
      <c r="N331" s="7" t="s">
        <v>1079</v>
      </c>
      <c r="O331" s="8" t="s">
        <v>1083</v>
      </c>
      <c r="P331" s="10">
        <v>45874</v>
      </c>
    </row>
    <row r="332" spans="1:16" ht="210" x14ac:dyDescent="0.2">
      <c r="A332" s="3" t="s">
        <v>53</v>
      </c>
      <c r="B332" s="4" t="s">
        <v>53</v>
      </c>
      <c r="C332" s="4" t="s">
        <v>533</v>
      </c>
      <c r="D332" s="4" t="s">
        <v>297</v>
      </c>
      <c r="E332" s="4" t="s">
        <v>233</v>
      </c>
      <c r="F332" s="5">
        <v>1</v>
      </c>
      <c r="G332" s="6">
        <v>11.14</v>
      </c>
      <c r="H332" s="14">
        <f>G332*0.17</f>
        <v>1.8938000000000001</v>
      </c>
      <c r="I332" s="15">
        <f>G332*0.3</f>
        <v>3.3420000000000001</v>
      </c>
      <c r="J332" s="15">
        <f>G332+H332+I332</f>
        <v>16.375800000000002</v>
      </c>
      <c r="K332" s="15">
        <f>J332*1.1</f>
        <v>18.013380000000005</v>
      </c>
      <c r="L332" s="7"/>
      <c r="M332" s="4" t="s">
        <v>342</v>
      </c>
      <c r="N332" s="7" t="s">
        <v>1107</v>
      </c>
      <c r="O332" s="8" t="s">
        <v>845</v>
      </c>
      <c r="P332" s="10">
        <v>45881</v>
      </c>
    </row>
    <row r="333" spans="1:16" ht="409.5" x14ac:dyDescent="0.2">
      <c r="A333" s="3" t="s">
        <v>109</v>
      </c>
      <c r="B333" s="4" t="s">
        <v>1031</v>
      </c>
      <c r="C333" s="4" t="s">
        <v>1032</v>
      </c>
      <c r="D333" s="4" t="s">
        <v>290</v>
      </c>
      <c r="E333" s="4" t="s">
        <v>409</v>
      </c>
      <c r="F333" s="5">
        <v>28</v>
      </c>
      <c r="G333" s="6">
        <v>1090</v>
      </c>
      <c r="H333" s="14">
        <f>G333*0.1</f>
        <v>109</v>
      </c>
      <c r="I333" s="15">
        <f>G333*0.15</f>
        <v>163.5</v>
      </c>
      <c r="J333" s="15">
        <f>G333+H333+I333</f>
        <v>1362.5</v>
      </c>
      <c r="K333" s="15">
        <f>J333*1.1</f>
        <v>1498.7500000000002</v>
      </c>
      <c r="L333" s="7"/>
      <c r="M333" s="4" t="s">
        <v>1033</v>
      </c>
      <c r="N333" s="7" t="s">
        <v>1034</v>
      </c>
      <c r="O333" s="8" t="s">
        <v>1035</v>
      </c>
      <c r="P333" s="10">
        <v>45870</v>
      </c>
    </row>
    <row r="334" spans="1:16" ht="300" x14ac:dyDescent="0.2">
      <c r="A334" s="3" t="s">
        <v>210</v>
      </c>
      <c r="B334" s="4" t="s">
        <v>347</v>
      </c>
      <c r="C334" s="4" t="s">
        <v>244</v>
      </c>
      <c r="D334" s="4" t="s">
        <v>255</v>
      </c>
      <c r="E334" s="4" t="s">
        <v>245</v>
      </c>
      <c r="F334" s="5">
        <v>20</v>
      </c>
      <c r="G334" s="6">
        <v>123.8</v>
      </c>
      <c r="H334" s="14">
        <f>G334*0.14</f>
        <v>17.332000000000001</v>
      </c>
      <c r="I334" s="15">
        <f>G334*0.22</f>
        <v>27.236000000000001</v>
      </c>
      <c r="J334" s="15">
        <f>G334+H334+I334</f>
        <v>168.36799999999999</v>
      </c>
      <c r="K334" s="15">
        <f>J334*1.1</f>
        <v>185.20480000000001</v>
      </c>
      <c r="L334" s="7"/>
      <c r="M334" s="4" t="s">
        <v>1000</v>
      </c>
      <c r="N334" s="7" t="s">
        <v>1001</v>
      </c>
      <c r="O334" s="8" t="s">
        <v>388</v>
      </c>
      <c r="P334" s="10">
        <v>45873</v>
      </c>
    </row>
    <row r="335" spans="1:16" ht="300" x14ac:dyDescent="0.2">
      <c r="A335" s="3" t="s">
        <v>210</v>
      </c>
      <c r="B335" s="4" t="s">
        <v>347</v>
      </c>
      <c r="C335" s="4" t="s">
        <v>394</v>
      </c>
      <c r="D335" s="4" t="s">
        <v>255</v>
      </c>
      <c r="E335" s="4" t="s">
        <v>245</v>
      </c>
      <c r="F335" s="5">
        <v>30</v>
      </c>
      <c r="G335" s="6">
        <v>179.52</v>
      </c>
      <c r="H335" s="14">
        <f>G335*0.14</f>
        <v>25.132800000000003</v>
      </c>
      <c r="I335" s="15">
        <f>G335*0.22</f>
        <v>39.494400000000006</v>
      </c>
      <c r="J335" s="15">
        <f>G335+H335+I335</f>
        <v>244.14720000000003</v>
      </c>
      <c r="K335" s="15">
        <f>J335*1.1</f>
        <v>268.56192000000004</v>
      </c>
      <c r="L335" s="7"/>
      <c r="M335" s="4" t="s">
        <v>1000</v>
      </c>
      <c r="N335" s="7" t="s">
        <v>1001</v>
      </c>
      <c r="O335" s="8" t="s">
        <v>393</v>
      </c>
      <c r="P335" s="10">
        <v>45873</v>
      </c>
    </row>
    <row r="336" spans="1:16" ht="300" x14ac:dyDescent="0.2">
      <c r="A336" s="3" t="s">
        <v>210</v>
      </c>
      <c r="B336" s="4" t="s">
        <v>347</v>
      </c>
      <c r="C336" s="4" t="s">
        <v>110</v>
      </c>
      <c r="D336" s="4" t="s">
        <v>255</v>
      </c>
      <c r="E336" s="4" t="s">
        <v>245</v>
      </c>
      <c r="F336" s="5">
        <v>20</v>
      </c>
      <c r="G336" s="6">
        <v>75.2</v>
      </c>
      <c r="H336" s="14">
        <f>G336*0.17</f>
        <v>12.784000000000001</v>
      </c>
      <c r="I336" s="15">
        <f>G336*0.3</f>
        <v>22.56</v>
      </c>
      <c r="J336" s="15">
        <f>G336+H336+I336</f>
        <v>110.54400000000001</v>
      </c>
      <c r="K336" s="15">
        <f>J336*1.1</f>
        <v>121.59840000000003</v>
      </c>
      <c r="L336" s="7"/>
      <c r="M336" s="4" t="s">
        <v>1000</v>
      </c>
      <c r="N336" s="7" t="s">
        <v>1001</v>
      </c>
      <c r="O336" s="8" t="s">
        <v>349</v>
      </c>
      <c r="P336" s="10">
        <v>45873</v>
      </c>
    </row>
    <row r="337" spans="1:16" ht="300" x14ac:dyDescent="0.2">
      <c r="A337" s="3" t="s">
        <v>210</v>
      </c>
      <c r="B337" s="4" t="s">
        <v>347</v>
      </c>
      <c r="C337" s="4" t="s">
        <v>387</v>
      </c>
      <c r="D337" s="4" t="s">
        <v>255</v>
      </c>
      <c r="E337" s="4" t="s">
        <v>245</v>
      </c>
      <c r="F337" s="5">
        <v>20</v>
      </c>
      <c r="G337" s="6">
        <v>75.2</v>
      </c>
      <c r="H337" s="14">
        <f>G337*0.17</f>
        <v>12.784000000000001</v>
      </c>
      <c r="I337" s="15">
        <f>G337*0.3</f>
        <v>22.56</v>
      </c>
      <c r="J337" s="15">
        <f>G337+H337+I337</f>
        <v>110.54400000000001</v>
      </c>
      <c r="K337" s="15">
        <f>J337*1.1</f>
        <v>121.59840000000003</v>
      </c>
      <c r="L337" s="7"/>
      <c r="M337" s="4" t="s">
        <v>1000</v>
      </c>
      <c r="N337" s="7" t="s">
        <v>1001</v>
      </c>
      <c r="O337" s="8" t="s">
        <v>350</v>
      </c>
      <c r="P337" s="10">
        <v>45873</v>
      </c>
    </row>
    <row r="338" spans="1:16" ht="300" x14ac:dyDescent="0.2">
      <c r="A338" s="3" t="s">
        <v>210</v>
      </c>
      <c r="B338" s="4" t="s">
        <v>347</v>
      </c>
      <c r="C338" s="4" t="s">
        <v>517</v>
      </c>
      <c r="D338" s="4" t="s">
        <v>255</v>
      </c>
      <c r="E338" s="4" t="s">
        <v>245</v>
      </c>
      <c r="F338" s="5">
        <v>30</v>
      </c>
      <c r="G338" s="6">
        <v>108.83</v>
      </c>
      <c r="H338" s="14">
        <f>G338*0.14</f>
        <v>15.236200000000002</v>
      </c>
      <c r="I338" s="15">
        <f>G338*0.22</f>
        <v>23.942599999999999</v>
      </c>
      <c r="J338" s="15">
        <f>G338+H338+I338</f>
        <v>148.00880000000001</v>
      </c>
      <c r="K338" s="15">
        <f>J338*1.1</f>
        <v>162.80968000000001</v>
      </c>
      <c r="L338" s="7"/>
      <c r="M338" s="4" t="s">
        <v>1000</v>
      </c>
      <c r="N338" s="7" t="s">
        <v>1001</v>
      </c>
      <c r="O338" s="8" t="s">
        <v>348</v>
      </c>
      <c r="P338" s="10">
        <v>45873</v>
      </c>
    </row>
    <row r="339" spans="1:16" ht="409.5" x14ac:dyDescent="0.2">
      <c r="A339" s="3" t="s">
        <v>128</v>
      </c>
      <c r="B339" s="4" t="s">
        <v>1132</v>
      </c>
      <c r="C339" s="4" t="s">
        <v>941</v>
      </c>
      <c r="D339" s="4" t="s">
        <v>893</v>
      </c>
      <c r="E339" s="4" t="s">
        <v>129</v>
      </c>
      <c r="F339" s="5">
        <v>10</v>
      </c>
      <c r="G339" s="6">
        <v>29030.240000000002</v>
      </c>
      <c r="H339" s="14">
        <f>G339*0.1</f>
        <v>2903.0240000000003</v>
      </c>
      <c r="I339" s="15">
        <f>G339*0.15</f>
        <v>4354.5360000000001</v>
      </c>
      <c r="J339" s="15">
        <f>G339+H339+I339</f>
        <v>36287.800000000003</v>
      </c>
      <c r="K339" s="15">
        <f>J339*1.1</f>
        <v>39916.580000000009</v>
      </c>
      <c r="L339" s="7"/>
      <c r="M339" s="4" t="s">
        <v>1133</v>
      </c>
      <c r="N339" s="7" t="s">
        <v>1134</v>
      </c>
      <c r="O339" s="8" t="s">
        <v>1135</v>
      </c>
      <c r="P339" s="10">
        <v>45881</v>
      </c>
    </row>
    <row r="340" spans="1:16" ht="375" x14ac:dyDescent="0.2">
      <c r="A340" s="3" t="s">
        <v>54</v>
      </c>
      <c r="B340" s="4" t="s">
        <v>55</v>
      </c>
      <c r="C340" s="4" t="s">
        <v>514</v>
      </c>
      <c r="D340" s="4" t="s">
        <v>510</v>
      </c>
      <c r="E340" s="4" t="s">
        <v>145</v>
      </c>
      <c r="F340" s="5">
        <v>1</v>
      </c>
      <c r="G340" s="6">
        <v>721</v>
      </c>
      <c r="H340" s="14">
        <f>G340*0.1</f>
        <v>72.100000000000009</v>
      </c>
      <c r="I340" s="15">
        <f>G340*0.15</f>
        <v>108.14999999999999</v>
      </c>
      <c r="J340" s="15">
        <f>G340+H340+I340</f>
        <v>901.25</v>
      </c>
      <c r="K340" s="15">
        <f>J340*1.1</f>
        <v>991.37500000000011</v>
      </c>
      <c r="L340" s="7"/>
      <c r="M340" s="4" t="s">
        <v>103</v>
      </c>
      <c r="N340" s="7" t="s">
        <v>1156</v>
      </c>
      <c r="O340" s="8" t="s">
        <v>395</v>
      </c>
      <c r="P340" s="10">
        <v>45892</v>
      </c>
    </row>
    <row r="341" spans="1:16" ht="300" x14ac:dyDescent="0.2">
      <c r="A341" s="3" t="s">
        <v>56</v>
      </c>
      <c r="B341" s="4" t="s">
        <v>57</v>
      </c>
      <c r="C341" s="4" t="s">
        <v>487</v>
      </c>
      <c r="D341" s="4" t="s">
        <v>243</v>
      </c>
      <c r="E341" s="4" t="s">
        <v>296</v>
      </c>
      <c r="F341" s="5">
        <v>50</v>
      </c>
      <c r="G341" s="6">
        <v>48.88</v>
      </c>
      <c r="H341" s="14">
        <f>G341*0.17</f>
        <v>8.3096000000000014</v>
      </c>
      <c r="I341" s="15">
        <f>G341*0.3</f>
        <v>14.664</v>
      </c>
      <c r="J341" s="15">
        <f>G341+H341+I341</f>
        <v>71.8536</v>
      </c>
      <c r="K341" s="15">
        <f>J341*1.1</f>
        <v>79.038960000000003</v>
      </c>
      <c r="L341" s="7"/>
      <c r="M341" s="4" t="s">
        <v>488</v>
      </c>
      <c r="N341" s="7" t="s">
        <v>990</v>
      </c>
      <c r="O341" s="8" t="s">
        <v>489</v>
      </c>
      <c r="P341" s="10">
        <v>45870</v>
      </c>
    </row>
    <row r="342" spans="1:16" ht="195" x14ac:dyDescent="0.2">
      <c r="A342" s="3" t="s">
        <v>58</v>
      </c>
      <c r="B342" s="4" t="s">
        <v>334</v>
      </c>
      <c r="C342" s="4" t="s">
        <v>516</v>
      </c>
      <c r="D342" s="4" t="s">
        <v>115</v>
      </c>
      <c r="E342" s="4" t="s">
        <v>139</v>
      </c>
      <c r="F342" s="5">
        <v>6</v>
      </c>
      <c r="G342" s="6">
        <v>419.81</v>
      </c>
      <c r="H342" s="14">
        <f>G342*0.14</f>
        <v>58.773400000000009</v>
      </c>
      <c r="I342" s="15">
        <f>G342*0.22</f>
        <v>92.358199999999997</v>
      </c>
      <c r="J342" s="15">
        <f>G342+H342+I342</f>
        <v>570.94159999999999</v>
      </c>
      <c r="K342" s="15">
        <f>J342*1.1</f>
        <v>628.0357600000001</v>
      </c>
      <c r="L342" s="7"/>
      <c r="M342" s="4" t="s">
        <v>335</v>
      </c>
      <c r="N342" s="7" t="s">
        <v>1136</v>
      </c>
      <c r="O342" s="8" t="s">
        <v>336</v>
      </c>
      <c r="P342" s="10">
        <v>45880</v>
      </c>
    </row>
    <row r="343" spans="1:16" ht="240" x14ac:dyDescent="0.2">
      <c r="A343" s="3" t="s">
        <v>58</v>
      </c>
      <c r="B343" s="4" t="s">
        <v>334</v>
      </c>
      <c r="C343" s="4" t="s">
        <v>776</v>
      </c>
      <c r="D343" s="4" t="s">
        <v>115</v>
      </c>
      <c r="E343" s="4" t="s">
        <v>139</v>
      </c>
      <c r="F343" s="5">
        <v>6</v>
      </c>
      <c r="G343" s="6">
        <v>419.81</v>
      </c>
      <c r="H343" s="14">
        <f>G343*0.14</f>
        <v>58.773400000000009</v>
      </c>
      <c r="I343" s="15">
        <f>G343*0.22</f>
        <v>92.358199999999997</v>
      </c>
      <c r="J343" s="15">
        <f>G343+H343+I343</f>
        <v>570.94159999999999</v>
      </c>
      <c r="K343" s="15">
        <f>J343*1.1</f>
        <v>628.0357600000001</v>
      </c>
      <c r="L343" s="7"/>
      <c r="M343" s="4" t="s">
        <v>335</v>
      </c>
      <c r="N343" s="7" t="s">
        <v>1136</v>
      </c>
      <c r="O343" s="8" t="s">
        <v>777</v>
      </c>
      <c r="P343" s="10">
        <v>45880</v>
      </c>
    </row>
    <row r="344" spans="1:16" ht="315" x14ac:dyDescent="0.2">
      <c r="A344" s="3" t="s">
        <v>59</v>
      </c>
      <c r="B344" s="4" t="s">
        <v>736</v>
      </c>
      <c r="C344" s="4" t="s">
        <v>132</v>
      </c>
      <c r="D344" s="4" t="s">
        <v>268</v>
      </c>
      <c r="E344" s="4" t="s">
        <v>133</v>
      </c>
      <c r="F344" s="5">
        <v>30</v>
      </c>
      <c r="G344" s="6">
        <v>316.04000000000002</v>
      </c>
      <c r="H344" s="14">
        <f>G344*0.14</f>
        <v>44.24560000000001</v>
      </c>
      <c r="I344" s="15">
        <f>G344*0.22</f>
        <v>69.528800000000004</v>
      </c>
      <c r="J344" s="15">
        <f>G344+H344+I344</f>
        <v>429.81440000000003</v>
      </c>
      <c r="K344" s="15">
        <f>J344*1.1</f>
        <v>472.79584000000006</v>
      </c>
      <c r="L344" s="7"/>
      <c r="M344" s="4" t="s">
        <v>92</v>
      </c>
      <c r="N344" s="7" t="s">
        <v>1143</v>
      </c>
      <c r="O344" s="8" t="s">
        <v>93</v>
      </c>
      <c r="P344" s="10">
        <v>45880</v>
      </c>
    </row>
    <row r="345" spans="1:16" ht="315" x14ac:dyDescent="0.2">
      <c r="A345" s="3" t="s">
        <v>59</v>
      </c>
      <c r="B345" s="4" t="s">
        <v>736</v>
      </c>
      <c r="C345" s="4" t="s">
        <v>132</v>
      </c>
      <c r="D345" s="4" t="s">
        <v>268</v>
      </c>
      <c r="E345" s="4" t="s">
        <v>133</v>
      </c>
      <c r="F345" s="5">
        <v>30</v>
      </c>
      <c r="G345" s="6">
        <v>316.04000000000002</v>
      </c>
      <c r="H345" s="14">
        <f>G345*0.14</f>
        <v>44.24560000000001</v>
      </c>
      <c r="I345" s="15">
        <f>G345*0.22</f>
        <v>69.528800000000004</v>
      </c>
      <c r="J345" s="15">
        <f>G345+H345+I345</f>
        <v>429.81440000000003</v>
      </c>
      <c r="K345" s="15">
        <f>J345*1.1</f>
        <v>472.79584000000006</v>
      </c>
      <c r="L345" s="7"/>
      <c r="M345" s="4" t="s">
        <v>929</v>
      </c>
      <c r="N345" s="7" t="s">
        <v>1143</v>
      </c>
      <c r="O345" s="8" t="s">
        <v>930</v>
      </c>
      <c r="P345" s="10">
        <v>45880</v>
      </c>
    </row>
    <row r="346" spans="1:16" ht="315" x14ac:dyDescent="0.2">
      <c r="A346" s="3" t="s">
        <v>59</v>
      </c>
      <c r="B346" s="4" t="s">
        <v>736</v>
      </c>
      <c r="C346" s="4" t="s">
        <v>140</v>
      </c>
      <c r="D346" s="4" t="s">
        <v>268</v>
      </c>
      <c r="E346" s="4" t="s">
        <v>133</v>
      </c>
      <c r="F346" s="5">
        <v>60</v>
      </c>
      <c r="G346" s="6">
        <v>629.79</v>
      </c>
      <c r="H346" s="14">
        <f>G346*0.1</f>
        <v>62.978999999999999</v>
      </c>
      <c r="I346" s="15">
        <f>G346*0.15</f>
        <v>94.468499999999992</v>
      </c>
      <c r="J346" s="15">
        <f>G346+H346+I346</f>
        <v>787.23749999999995</v>
      </c>
      <c r="K346" s="15">
        <f>J346*1.1</f>
        <v>865.96125000000006</v>
      </c>
      <c r="L346" s="7"/>
      <c r="M346" s="4" t="s">
        <v>92</v>
      </c>
      <c r="N346" s="7" t="s">
        <v>1143</v>
      </c>
      <c r="O346" s="8" t="s">
        <v>737</v>
      </c>
      <c r="P346" s="10">
        <v>45880</v>
      </c>
    </row>
    <row r="347" spans="1:16" ht="315" x14ac:dyDescent="0.2">
      <c r="A347" s="3" t="s">
        <v>59</v>
      </c>
      <c r="B347" s="4" t="s">
        <v>736</v>
      </c>
      <c r="C347" s="4" t="s">
        <v>140</v>
      </c>
      <c r="D347" s="4" t="s">
        <v>268</v>
      </c>
      <c r="E347" s="4" t="s">
        <v>133</v>
      </c>
      <c r="F347" s="5">
        <v>60</v>
      </c>
      <c r="G347" s="6">
        <v>629.79</v>
      </c>
      <c r="H347" s="14">
        <f>G347*0.1</f>
        <v>62.978999999999999</v>
      </c>
      <c r="I347" s="15">
        <f>G347*0.15</f>
        <v>94.468499999999992</v>
      </c>
      <c r="J347" s="15">
        <f>G347+H347+I347</f>
        <v>787.23749999999995</v>
      </c>
      <c r="K347" s="15">
        <f>J347*1.1</f>
        <v>865.96125000000006</v>
      </c>
      <c r="L347" s="7"/>
      <c r="M347" s="4" t="s">
        <v>929</v>
      </c>
      <c r="N347" s="7" t="s">
        <v>1143</v>
      </c>
      <c r="O347" s="8" t="s">
        <v>931</v>
      </c>
      <c r="P347" s="10">
        <v>45880</v>
      </c>
    </row>
    <row r="348" spans="1:16" ht="375" x14ac:dyDescent="0.2">
      <c r="A348" s="3" t="s">
        <v>70</v>
      </c>
      <c r="B348" s="4" t="s">
        <v>920</v>
      </c>
      <c r="C348" s="4" t="s">
        <v>253</v>
      </c>
      <c r="D348" s="4" t="s">
        <v>802</v>
      </c>
      <c r="E348" s="4" t="s">
        <v>252</v>
      </c>
      <c r="F348" s="5">
        <v>1</v>
      </c>
      <c r="G348" s="6">
        <v>16588.310000000001</v>
      </c>
      <c r="H348" s="14">
        <f>G348*0.1</f>
        <v>1658.8310000000001</v>
      </c>
      <c r="I348" s="15">
        <f>G348*0.15</f>
        <v>2488.2465000000002</v>
      </c>
      <c r="J348" s="15">
        <f>G348+H348+I348</f>
        <v>20735.387500000004</v>
      </c>
      <c r="K348" s="15">
        <f>J348*1.1</f>
        <v>22808.926250000008</v>
      </c>
      <c r="L348" s="7"/>
      <c r="M348" s="4" t="s">
        <v>921</v>
      </c>
      <c r="N348" s="7" t="s">
        <v>1147</v>
      </c>
      <c r="O348" s="8" t="s">
        <v>923</v>
      </c>
      <c r="P348" s="10">
        <v>45880</v>
      </c>
    </row>
    <row r="349" spans="1:16" ht="409.5" x14ac:dyDescent="0.2">
      <c r="A349" s="3" t="s">
        <v>70</v>
      </c>
      <c r="B349" s="4" t="s">
        <v>920</v>
      </c>
      <c r="C349" s="4" t="s">
        <v>253</v>
      </c>
      <c r="D349" s="4" t="s">
        <v>888</v>
      </c>
      <c r="E349" s="4" t="s">
        <v>252</v>
      </c>
      <c r="F349" s="5">
        <v>1</v>
      </c>
      <c r="G349" s="6">
        <v>16588.310000000001</v>
      </c>
      <c r="H349" s="14">
        <f>G349*0.1</f>
        <v>1658.8310000000001</v>
      </c>
      <c r="I349" s="15">
        <f>G349*0.15</f>
        <v>2488.2465000000002</v>
      </c>
      <c r="J349" s="15">
        <f>G349+H349+I349</f>
        <v>20735.387500000004</v>
      </c>
      <c r="K349" s="15">
        <f>J349*1.1</f>
        <v>22808.926250000008</v>
      </c>
      <c r="L349" s="7"/>
      <c r="M349" s="4" t="s">
        <v>921</v>
      </c>
      <c r="N349" s="7" t="s">
        <v>1147</v>
      </c>
      <c r="O349" s="8" t="s">
        <v>925</v>
      </c>
      <c r="P349" s="10">
        <v>45880</v>
      </c>
    </row>
    <row r="350" spans="1:16" ht="375" x14ac:dyDescent="0.2">
      <c r="A350" s="3" t="s">
        <v>70</v>
      </c>
      <c r="B350" s="4" t="s">
        <v>920</v>
      </c>
      <c r="C350" s="4" t="s">
        <v>228</v>
      </c>
      <c r="D350" s="4" t="s">
        <v>802</v>
      </c>
      <c r="E350" s="4" t="s">
        <v>252</v>
      </c>
      <c r="F350" s="5">
        <v>1</v>
      </c>
      <c r="G350" s="6">
        <v>6664.4</v>
      </c>
      <c r="H350" s="14">
        <f>G350*0.1</f>
        <v>666.44</v>
      </c>
      <c r="I350" s="15">
        <f>G350*0.15</f>
        <v>999.65999999999985</v>
      </c>
      <c r="J350" s="15">
        <f>G350+H350+I350</f>
        <v>8330.5</v>
      </c>
      <c r="K350" s="15">
        <f>J350*1.1</f>
        <v>9163.5500000000011</v>
      </c>
      <c r="L350" s="7"/>
      <c r="M350" s="4" t="s">
        <v>921</v>
      </c>
      <c r="N350" s="7" t="s">
        <v>1147</v>
      </c>
      <c r="O350" s="8" t="s">
        <v>922</v>
      </c>
      <c r="P350" s="10">
        <v>45880</v>
      </c>
    </row>
    <row r="351" spans="1:16" ht="409.5" x14ac:dyDescent="0.2">
      <c r="A351" s="3" t="s">
        <v>70</v>
      </c>
      <c r="B351" s="4" t="s">
        <v>920</v>
      </c>
      <c r="C351" s="4" t="s">
        <v>228</v>
      </c>
      <c r="D351" s="4" t="s">
        <v>888</v>
      </c>
      <c r="E351" s="4" t="s">
        <v>252</v>
      </c>
      <c r="F351" s="5">
        <v>1</v>
      </c>
      <c r="G351" s="6">
        <v>6664.4</v>
      </c>
      <c r="H351" s="14">
        <f>G351*0.1</f>
        <v>666.44</v>
      </c>
      <c r="I351" s="15">
        <f>G351*0.15</f>
        <v>999.65999999999985</v>
      </c>
      <c r="J351" s="15">
        <f>G351+H351+I351</f>
        <v>8330.5</v>
      </c>
      <c r="K351" s="15">
        <f>J351*1.1</f>
        <v>9163.5500000000011</v>
      </c>
      <c r="L351" s="7"/>
      <c r="M351" s="4" t="s">
        <v>921</v>
      </c>
      <c r="N351" s="7" t="s">
        <v>1147</v>
      </c>
      <c r="O351" s="8" t="s">
        <v>924</v>
      </c>
      <c r="P351" s="10">
        <v>45880</v>
      </c>
    </row>
    <row r="352" spans="1:16" ht="255" x14ac:dyDescent="0.2">
      <c r="A352" s="3" t="s">
        <v>60</v>
      </c>
      <c r="B352" s="4" t="s">
        <v>602</v>
      </c>
      <c r="C352" s="4" t="s">
        <v>603</v>
      </c>
      <c r="D352" s="4" t="s">
        <v>1011</v>
      </c>
      <c r="E352" s="4" t="s">
        <v>160</v>
      </c>
      <c r="F352" s="5">
        <v>30</v>
      </c>
      <c r="G352" s="6">
        <v>357.15</v>
      </c>
      <c r="H352" s="14">
        <f>G352*0.14</f>
        <v>50.001000000000005</v>
      </c>
      <c r="I352" s="15">
        <f>G352*0.22</f>
        <v>78.572999999999993</v>
      </c>
      <c r="J352" s="15">
        <f>G352+H352+I352</f>
        <v>485.72399999999993</v>
      </c>
      <c r="K352" s="15">
        <f>J352*1.1</f>
        <v>534.29639999999995</v>
      </c>
      <c r="L352" s="7"/>
      <c r="M352" s="4" t="s">
        <v>1012</v>
      </c>
      <c r="N352" s="7" t="s">
        <v>1013</v>
      </c>
      <c r="O352" s="8" t="s">
        <v>1014</v>
      </c>
      <c r="P352" s="10">
        <v>45870</v>
      </c>
    </row>
    <row r="353" spans="1:16" ht="255" x14ac:dyDescent="0.2">
      <c r="A353" s="3" t="s">
        <v>60</v>
      </c>
      <c r="B353" s="4" t="s">
        <v>602</v>
      </c>
      <c r="C353" s="4" t="s">
        <v>1015</v>
      </c>
      <c r="D353" s="4" t="s">
        <v>1011</v>
      </c>
      <c r="E353" s="4" t="s">
        <v>160</v>
      </c>
      <c r="F353" s="5">
        <v>90</v>
      </c>
      <c r="G353" s="6">
        <v>1071.46</v>
      </c>
      <c r="H353" s="14">
        <f>G353*0.1</f>
        <v>107.14600000000002</v>
      </c>
      <c r="I353" s="15">
        <f>G353*0.15</f>
        <v>160.71899999999999</v>
      </c>
      <c r="J353" s="15">
        <f>G353+H353+I353</f>
        <v>1339.325</v>
      </c>
      <c r="K353" s="15">
        <f>J353*1.1</f>
        <v>1473.2575000000002</v>
      </c>
      <c r="L353" s="7"/>
      <c r="M353" s="4" t="s">
        <v>1012</v>
      </c>
      <c r="N353" s="7" t="s">
        <v>1013</v>
      </c>
      <c r="O353" s="8" t="s">
        <v>1016</v>
      </c>
      <c r="P353" s="10">
        <v>45870</v>
      </c>
    </row>
    <row r="354" spans="1:16" ht="409.5" x14ac:dyDescent="0.2">
      <c r="A354" s="3" t="s">
        <v>414</v>
      </c>
      <c r="B354" s="4" t="s">
        <v>329</v>
      </c>
      <c r="C354" s="4" t="s">
        <v>257</v>
      </c>
      <c r="D354" s="4" t="s">
        <v>691</v>
      </c>
      <c r="E354" s="4" t="s">
        <v>263</v>
      </c>
      <c r="F354" s="5">
        <v>10</v>
      </c>
      <c r="G354" s="6">
        <v>304.67</v>
      </c>
      <c r="H354" s="14">
        <f>G354*0.14</f>
        <v>42.653800000000004</v>
      </c>
      <c r="I354" s="15">
        <f>G354*0.22</f>
        <v>67.0274</v>
      </c>
      <c r="J354" s="15">
        <f>G354+H354+I354</f>
        <v>414.35120000000001</v>
      </c>
      <c r="K354" s="15">
        <f>J354*1.1</f>
        <v>455.78632000000005</v>
      </c>
      <c r="L354" s="7"/>
      <c r="M354" s="4" t="s">
        <v>330</v>
      </c>
      <c r="N354" s="7" t="s">
        <v>1108</v>
      </c>
      <c r="O354" s="8" t="s">
        <v>692</v>
      </c>
      <c r="P354" s="10">
        <v>45881</v>
      </c>
    </row>
    <row r="355" spans="1:16" ht="345" x14ac:dyDescent="0.2">
      <c r="A355" s="3" t="s">
        <v>78</v>
      </c>
      <c r="B355" s="4" t="s">
        <v>457</v>
      </c>
      <c r="C355" s="4" t="s">
        <v>278</v>
      </c>
      <c r="D355" s="4" t="s">
        <v>287</v>
      </c>
      <c r="E355" s="4" t="s">
        <v>177</v>
      </c>
      <c r="F355" s="5">
        <v>10</v>
      </c>
      <c r="G355" s="6">
        <v>76.28</v>
      </c>
      <c r="H355" s="14">
        <f>G355*0.17</f>
        <v>12.967600000000001</v>
      </c>
      <c r="I355" s="15">
        <f>G355*0.3</f>
        <v>22.884</v>
      </c>
      <c r="J355" s="15">
        <f>G355+H355+I355</f>
        <v>112.13160000000001</v>
      </c>
      <c r="K355" s="15">
        <f>J355*1.1</f>
        <v>123.34476000000002</v>
      </c>
      <c r="L355" s="7"/>
      <c r="M355" s="4" t="s">
        <v>732</v>
      </c>
      <c r="N355" s="7" t="s">
        <v>1197</v>
      </c>
      <c r="O355" s="8" t="s">
        <v>733</v>
      </c>
      <c r="P355" s="10">
        <v>45883</v>
      </c>
    </row>
    <row r="356" spans="1:16" ht="345" x14ac:dyDescent="0.2">
      <c r="A356" s="3" t="s">
        <v>78</v>
      </c>
      <c r="B356" s="4" t="s">
        <v>811</v>
      </c>
      <c r="C356" s="4" t="s">
        <v>278</v>
      </c>
      <c r="D356" s="4" t="s">
        <v>287</v>
      </c>
      <c r="E356" s="4" t="s">
        <v>177</v>
      </c>
      <c r="F356" s="5">
        <v>10</v>
      </c>
      <c r="G356" s="6">
        <v>76.28</v>
      </c>
      <c r="H356" s="14">
        <f>G356*0.17</f>
        <v>12.967600000000001</v>
      </c>
      <c r="I356" s="15">
        <f>G356*0.3</f>
        <v>22.884</v>
      </c>
      <c r="J356" s="15">
        <f>G356+H356+I356</f>
        <v>112.13160000000001</v>
      </c>
      <c r="K356" s="15">
        <f>J356*1.1</f>
        <v>123.34476000000002</v>
      </c>
      <c r="L356" s="7"/>
      <c r="M356" s="4" t="s">
        <v>732</v>
      </c>
      <c r="N356" s="7" t="s">
        <v>1197</v>
      </c>
      <c r="O356" s="8" t="s">
        <v>812</v>
      </c>
      <c r="P356" s="10">
        <v>45883</v>
      </c>
    </row>
    <row r="357" spans="1:16" ht="150" x14ac:dyDescent="0.2">
      <c r="A357" s="3" t="s">
        <v>61</v>
      </c>
      <c r="B357" s="4" t="s">
        <v>62</v>
      </c>
      <c r="C357" s="4" t="s">
        <v>200</v>
      </c>
      <c r="D357" s="4" t="s">
        <v>115</v>
      </c>
      <c r="E357" s="4" t="s">
        <v>156</v>
      </c>
      <c r="F357" s="5">
        <v>10</v>
      </c>
      <c r="G357" s="6">
        <v>77.28</v>
      </c>
      <c r="H357" s="14">
        <f>G357*0.17</f>
        <v>13.137600000000001</v>
      </c>
      <c r="I357" s="15">
        <f>G357*0.3</f>
        <v>23.184000000000001</v>
      </c>
      <c r="J357" s="15">
        <f>G357+H357+I357</f>
        <v>113.6016</v>
      </c>
      <c r="K357" s="15">
        <f>J357*1.1</f>
        <v>124.96176000000001</v>
      </c>
      <c r="L357" s="7"/>
      <c r="M357" s="4" t="s">
        <v>219</v>
      </c>
      <c r="N357" s="7" t="s">
        <v>1103</v>
      </c>
      <c r="O357" s="8" t="s">
        <v>220</v>
      </c>
      <c r="P357" s="10">
        <v>45874</v>
      </c>
    </row>
    <row r="358" spans="1:16" ht="150" x14ac:dyDescent="0.2">
      <c r="A358" s="3" t="s">
        <v>61</v>
      </c>
      <c r="B358" s="4" t="s">
        <v>62</v>
      </c>
      <c r="C358" s="4" t="s">
        <v>200</v>
      </c>
      <c r="D358" s="4" t="s">
        <v>115</v>
      </c>
      <c r="E358" s="4" t="s">
        <v>156</v>
      </c>
      <c r="F358" s="5">
        <v>10</v>
      </c>
      <c r="G358" s="6">
        <v>77.28</v>
      </c>
      <c r="H358" s="14">
        <f>G358*0.17</f>
        <v>13.137600000000001</v>
      </c>
      <c r="I358" s="15">
        <f>G358*0.3</f>
        <v>23.184000000000001</v>
      </c>
      <c r="J358" s="15">
        <f>G358+H358+I358</f>
        <v>113.6016</v>
      </c>
      <c r="K358" s="15">
        <f>J358*1.1</f>
        <v>124.96176000000001</v>
      </c>
      <c r="L358" s="7"/>
      <c r="M358" s="4" t="s">
        <v>936</v>
      </c>
      <c r="N358" s="7" t="s">
        <v>1103</v>
      </c>
      <c r="O358" s="8" t="s">
        <v>220</v>
      </c>
      <c r="P358" s="10">
        <v>45874</v>
      </c>
    </row>
    <row r="359" spans="1:16" ht="195" x14ac:dyDescent="0.2">
      <c r="A359" s="3" t="s">
        <v>61</v>
      </c>
      <c r="B359" s="4" t="s">
        <v>62</v>
      </c>
      <c r="C359" s="4" t="s">
        <v>682</v>
      </c>
      <c r="D359" s="4" t="s">
        <v>115</v>
      </c>
      <c r="E359" s="4" t="s">
        <v>156</v>
      </c>
      <c r="F359" s="5">
        <v>10</v>
      </c>
      <c r="G359" s="6">
        <v>77.28</v>
      </c>
      <c r="H359" s="14">
        <f>G359*0.17</f>
        <v>13.137600000000001</v>
      </c>
      <c r="I359" s="15">
        <f>G359*0.3</f>
        <v>23.184000000000001</v>
      </c>
      <c r="J359" s="15">
        <f>G359+H359+I359</f>
        <v>113.6016</v>
      </c>
      <c r="K359" s="15">
        <f>J359*1.1</f>
        <v>124.96176000000001</v>
      </c>
      <c r="L359" s="7"/>
      <c r="M359" s="4" t="s">
        <v>219</v>
      </c>
      <c r="N359" s="7" t="s">
        <v>1103</v>
      </c>
      <c r="O359" s="8" t="s">
        <v>683</v>
      </c>
      <c r="P359" s="10">
        <v>45874</v>
      </c>
    </row>
    <row r="360" spans="1:16" ht="195" x14ac:dyDescent="0.2">
      <c r="A360" s="3" t="s">
        <v>61</v>
      </c>
      <c r="B360" s="4" t="s">
        <v>62</v>
      </c>
      <c r="C360" s="4" t="s">
        <v>63</v>
      </c>
      <c r="D360" s="4" t="s">
        <v>115</v>
      </c>
      <c r="E360" s="4" t="s">
        <v>156</v>
      </c>
      <c r="F360" s="5">
        <v>10</v>
      </c>
      <c r="G360" s="6">
        <v>77.28</v>
      </c>
      <c r="H360" s="14">
        <f>G360*0.17</f>
        <v>13.137600000000001</v>
      </c>
      <c r="I360" s="15">
        <f>G360*0.3</f>
        <v>23.184000000000001</v>
      </c>
      <c r="J360" s="15">
        <f>G360+H360+I360</f>
        <v>113.6016</v>
      </c>
      <c r="K360" s="15">
        <f>J360*1.1</f>
        <v>124.96176000000001</v>
      </c>
      <c r="L360" s="7"/>
      <c r="M360" s="4" t="s">
        <v>936</v>
      </c>
      <c r="N360" s="7" t="s">
        <v>1103</v>
      </c>
      <c r="O360" s="8" t="s">
        <v>683</v>
      </c>
      <c r="P360" s="10">
        <v>45874</v>
      </c>
    </row>
    <row r="361" spans="1:16" ht="409.5" x14ac:dyDescent="0.2">
      <c r="A361" s="3" t="s">
        <v>64</v>
      </c>
      <c r="B361" s="4" t="s">
        <v>544</v>
      </c>
      <c r="C361" s="4" t="s">
        <v>545</v>
      </c>
      <c r="D361" s="4" t="s">
        <v>534</v>
      </c>
      <c r="E361" s="4" t="s">
        <v>371</v>
      </c>
      <c r="F361" s="5">
        <v>10</v>
      </c>
      <c r="G361" s="6">
        <v>44.62</v>
      </c>
      <c r="H361" s="14">
        <f>G361*0.17</f>
        <v>7.5853999999999999</v>
      </c>
      <c r="I361" s="15">
        <f>G361*0.3</f>
        <v>13.385999999999999</v>
      </c>
      <c r="J361" s="15">
        <f>G361+H361+I361</f>
        <v>65.591399999999993</v>
      </c>
      <c r="K361" s="15">
        <f>J361*1.1</f>
        <v>72.150539999999992</v>
      </c>
      <c r="L361" s="7"/>
      <c r="M361" s="4" t="s">
        <v>1063</v>
      </c>
      <c r="N361" s="7" t="s">
        <v>1064</v>
      </c>
      <c r="O361" s="8" t="s">
        <v>962</v>
      </c>
      <c r="P361" s="10">
        <v>45873</v>
      </c>
    </row>
    <row r="362" spans="1:16" ht="409.5" x14ac:dyDescent="0.2">
      <c r="A362" s="3" t="s">
        <v>64</v>
      </c>
      <c r="B362" s="4" t="s">
        <v>544</v>
      </c>
      <c r="C362" s="4" t="s">
        <v>530</v>
      </c>
      <c r="D362" s="4" t="s">
        <v>534</v>
      </c>
      <c r="E362" s="4" t="s">
        <v>371</v>
      </c>
      <c r="F362" s="5">
        <v>20</v>
      </c>
      <c r="G362" s="6">
        <v>90.28</v>
      </c>
      <c r="H362" s="14">
        <f>G362*0.17</f>
        <v>15.347600000000002</v>
      </c>
      <c r="I362" s="15">
        <f>G362*0.3</f>
        <v>27.084</v>
      </c>
      <c r="J362" s="15">
        <f>G362+H362+I362</f>
        <v>132.7116</v>
      </c>
      <c r="K362" s="15">
        <f>J362*1.1</f>
        <v>145.98276000000001</v>
      </c>
      <c r="L362" s="7"/>
      <c r="M362" s="4" t="s">
        <v>1063</v>
      </c>
      <c r="N362" s="7" t="s">
        <v>1064</v>
      </c>
      <c r="O362" s="8" t="s">
        <v>963</v>
      </c>
      <c r="P362" s="10">
        <v>45873</v>
      </c>
    </row>
    <row r="363" spans="1:16" ht="409.5" x14ac:dyDescent="0.2">
      <c r="A363" s="3" t="s">
        <v>64</v>
      </c>
      <c r="B363" s="4" t="s">
        <v>544</v>
      </c>
      <c r="C363" s="4" t="s">
        <v>424</v>
      </c>
      <c r="D363" s="4" t="s">
        <v>534</v>
      </c>
      <c r="E363" s="4" t="s">
        <v>371</v>
      </c>
      <c r="F363" s="5">
        <v>30</v>
      </c>
      <c r="G363" s="6">
        <v>133.86000000000001</v>
      </c>
      <c r="H363" s="14">
        <f>G363*0.14</f>
        <v>18.740400000000005</v>
      </c>
      <c r="I363" s="15">
        <f>G363*0.22</f>
        <v>29.449200000000005</v>
      </c>
      <c r="J363" s="15">
        <f>G363+H363+I363</f>
        <v>182.0496</v>
      </c>
      <c r="K363" s="15">
        <f>J363*1.1</f>
        <v>200.25456000000003</v>
      </c>
      <c r="L363" s="7"/>
      <c r="M363" s="4" t="s">
        <v>1063</v>
      </c>
      <c r="N363" s="7" t="s">
        <v>1064</v>
      </c>
      <c r="O363" s="8" t="s">
        <v>964</v>
      </c>
      <c r="P363" s="10">
        <v>45873</v>
      </c>
    </row>
    <row r="364" spans="1:16" ht="409.5" x14ac:dyDescent="0.2">
      <c r="A364" s="3" t="s">
        <v>64</v>
      </c>
      <c r="B364" s="4" t="s">
        <v>544</v>
      </c>
      <c r="C364" s="4" t="s">
        <v>531</v>
      </c>
      <c r="D364" s="4" t="s">
        <v>534</v>
      </c>
      <c r="E364" s="4" t="s">
        <v>371</v>
      </c>
      <c r="F364" s="5">
        <v>40</v>
      </c>
      <c r="G364" s="6">
        <v>176.38</v>
      </c>
      <c r="H364" s="14">
        <f>G364*0.14</f>
        <v>24.693200000000001</v>
      </c>
      <c r="I364" s="15">
        <f>G364*0.22</f>
        <v>38.803599999999996</v>
      </c>
      <c r="J364" s="15">
        <f>G364+H364+I364</f>
        <v>239.87679999999997</v>
      </c>
      <c r="K364" s="15">
        <f>J364*1.1</f>
        <v>263.86448000000001</v>
      </c>
      <c r="L364" s="7"/>
      <c r="M364" s="4" t="s">
        <v>1063</v>
      </c>
      <c r="N364" s="7" t="s">
        <v>1064</v>
      </c>
      <c r="O364" s="8" t="s">
        <v>965</v>
      </c>
      <c r="P364" s="10">
        <v>45873</v>
      </c>
    </row>
    <row r="365" spans="1:16" ht="409.5" x14ac:dyDescent="0.2">
      <c r="A365" s="3" t="s">
        <v>64</v>
      </c>
      <c r="B365" s="4" t="s">
        <v>435</v>
      </c>
      <c r="C365" s="4" t="s">
        <v>672</v>
      </c>
      <c r="D365" s="4" t="s">
        <v>675</v>
      </c>
      <c r="E365" s="4" t="s">
        <v>371</v>
      </c>
      <c r="F365" s="5">
        <v>5</v>
      </c>
      <c r="G365" s="6">
        <v>103.2</v>
      </c>
      <c r="H365" s="14">
        <f>G365*0.14</f>
        <v>14.448000000000002</v>
      </c>
      <c r="I365" s="15">
        <f>G365*0.22</f>
        <v>22.704000000000001</v>
      </c>
      <c r="J365" s="15">
        <f>G365+H365+I365</f>
        <v>140.352</v>
      </c>
      <c r="K365" s="15">
        <f>J365*1.1</f>
        <v>154.38720000000001</v>
      </c>
      <c r="L365" s="7"/>
      <c r="M365" s="4" t="s">
        <v>673</v>
      </c>
      <c r="N365" s="7" t="s">
        <v>1043</v>
      </c>
      <c r="O365" s="8" t="s">
        <v>1044</v>
      </c>
      <c r="P365" s="10">
        <v>45873</v>
      </c>
    </row>
    <row r="366" spans="1:16" ht="409.5" x14ac:dyDescent="0.2">
      <c r="A366" s="3" t="s">
        <v>64</v>
      </c>
      <c r="B366" s="4" t="s">
        <v>224</v>
      </c>
      <c r="C366" s="4" t="s">
        <v>476</v>
      </c>
      <c r="D366" s="4" t="s">
        <v>288</v>
      </c>
      <c r="E366" s="4" t="s">
        <v>371</v>
      </c>
      <c r="F366" s="5">
        <v>10</v>
      </c>
      <c r="G366" s="6">
        <v>238.04</v>
      </c>
      <c r="H366" s="14">
        <f>G366*0.14</f>
        <v>33.325600000000001</v>
      </c>
      <c r="I366" s="15">
        <f>G366*0.22</f>
        <v>52.3688</v>
      </c>
      <c r="J366" s="15">
        <f>G366+H366+I366</f>
        <v>323.73439999999999</v>
      </c>
      <c r="K366" s="15">
        <f>J366*1.1</f>
        <v>356.10784000000001</v>
      </c>
      <c r="L366" s="7"/>
      <c r="M366" s="4" t="s">
        <v>463</v>
      </c>
      <c r="N366" s="7" t="s">
        <v>1065</v>
      </c>
      <c r="O366" s="8" t="s">
        <v>477</v>
      </c>
      <c r="P366" s="10">
        <v>45873</v>
      </c>
    </row>
    <row r="367" spans="1:16" ht="409.5" x14ac:dyDescent="0.2">
      <c r="A367" s="3" t="s">
        <v>64</v>
      </c>
      <c r="B367" s="4" t="s">
        <v>224</v>
      </c>
      <c r="C367" s="4" t="s">
        <v>478</v>
      </c>
      <c r="D367" s="4" t="s">
        <v>288</v>
      </c>
      <c r="E367" s="4" t="s">
        <v>371</v>
      </c>
      <c r="F367" s="5">
        <v>20</v>
      </c>
      <c r="G367" s="6">
        <v>476.09</v>
      </c>
      <c r="H367" s="14">
        <f>G367*0.14</f>
        <v>66.652600000000007</v>
      </c>
      <c r="I367" s="15">
        <f>G367*0.22</f>
        <v>104.73979999999999</v>
      </c>
      <c r="J367" s="15">
        <f>G367+H367+I367</f>
        <v>647.48239999999998</v>
      </c>
      <c r="K367" s="15">
        <f>J367*1.1</f>
        <v>712.23063999999999</v>
      </c>
      <c r="L367" s="7"/>
      <c r="M367" s="4" t="s">
        <v>463</v>
      </c>
      <c r="N367" s="7" t="s">
        <v>1065</v>
      </c>
      <c r="O367" s="8" t="s">
        <v>479</v>
      </c>
      <c r="P367" s="10">
        <v>45873</v>
      </c>
    </row>
    <row r="368" spans="1:16" ht="409.5" x14ac:dyDescent="0.2">
      <c r="A368" s="3" t="s">
        <v>64</v>
      </c>
      <c r="B368" s="4" t="s">
        <v>224</v>
      </c>
      <c r="C368" s="4" t="s">
        <v>472</v>
      </c>
      <c r="D368" s="4" t="s">
        <v>288</v>
      </c>
      <c r="E368" s="4" t="s">
        <v>371</v>
      </c>
      <c r="F368" s="5">
        <v>3</v>
      </c>
      <c r="G368" s="6">
        <v>101.94</v>
      </c>
      <c r="H368" s="14">
        <f>G368*0.14</f>
        <v>14.271600000000001</v>
      </c>
      <c r="I368" s="15">
        <f>G368*0.22</f>
        <v>22.4268</v>
      </c>
      <c r="J368" s="15">
        <f>G368+H368+I368</f>
        <v>138.63839999999999</v>
      </c>
      <c r="K368" s="15">
        <f>J368*1.1</f>
        <v>152.50224</v>
      </c>
      <c r="L368" s="7"/>
      <c r="M368" s="4" t="s">
        <v>463</v>
      </c>
      <c r="N368" s="7" t="s">
        <v>1065</v>
      </c>
      <c r="O368" s="8" t="s">
        <v>473</v>
      </c>
      <c r="P368" s="10">
        <v>45873</v>
      </c>
    </row>
    <row r="369" spans="1:16" ht="409.5" x14ac:dyDescent="0.2">
      <c r="A369" s="3" t="s">
        <v>64</v>
      </c>
      <c r="B369" s="4" t="s">
        <v>224</v>
      </c>
      <c r="C369" s="4" t="s">
        <v>474</v>
      </c>
      <c r="D369" s="4" t="s">
        <v>288</v>
      </c>
      <c r="E369" s="4" t="s">
        <v>371</v>
      </c>
      <c r="F369" s="5">
        <v>5</v>
      </c>
      <c r="G369" s="6">
        <v>129.01</v>
      </c>
      <c r="H369" s="14">
        <f>G369*0.14</f>
        <v>18.061399999999999</v>
      </c>
      <c r="I369" s="15">
        <f>G369*0.22</f>
        <v>28.382199999999997</v>
      </c>
      <c r="J369" s="15">
        <f>G369+H369+I369</f>
        <v>175.45359999999999</v>
      </c>
      <c r="K369" s="15">
        <f>J369*1.1</f>
        <v>192.99896000000001</v>
      </c>
      <c r="L369" s="7"/>
      <c r="M369" s="4" t="s">
        <v>463</v>
      </c>
      <c r="N369" s="7" t="s">
        <v>1065</v>
      </c>
      <c r="O369" s="8" t="s">
        <v>475</v>
      </c>
      <c r="P369" s="10">
        <v>45873</v>
      </c>
    </row>
    <row r="370" spans="1:16" ht="409.5" x14ac:dyDescent="0.2">
      <c r="A370" s="3" t="s">
        <v>64</v>
      </c>
      <c r="B370" s="4" t="s">
        <v>224</v>
      </c>
      <c r="C370" s="4" t="s">
        <v>466</v>
      </c>
      <c r="D370" s="4" t="s">
        <v>288</v>
      </c>
      <c r="E370" s="4" t="s">
        <v>371</v>
      </c>
      <c r="F370" s="5">
        <v>10</v>
      </c>
      <c r="G370" s="6">
        <v>238.04</v>
      </c>
      <c r="H370" s="14">
        <f>G370*0.14</f>
        <v>33.325600000000001</v>
      </c>
      <c r="I370" s="15">
        <f>G370*0.22</f>
        <v>52.3688</v>
      </c>
      <c r="J370" s="15">
        <f>G370+H370+I370</f>
        <v>323.73439999999999</v>
      </c>
      <c r="K370" s="15">
        <f>J370*1.1</f>
        <v>356.10784000000001</v>
      </c>
      <c r="L370" s="7"/>
      <c r="M370" s="4" t="s">
        <v>463</v>
      </c>
      <c r="N370" s="7" t="s">
        <v>1065</v>
      </c>
      <c r="O370" s="8" t="s">
        <v>467</v>
      </c>
      <c r="P370" s="10">
        <v>45873</v>
      </c>
    </row>
    <row r="371" spans="1:16" ht="409.5" x14ac:dyDescent="0.2">
      <c r="A371" s="3" t="s">
        <v>64</v>
      </c>
      <c r="B371" s="4" t="s">
        <v>224</v>
      </c>
      <c r="C371" s="4" t="s">
        <v>464</v>
      </c>
      <c r="D371" s="4" t="s">
        <v>288</v>
      </c>
      <c r="E371" s="4" t="s">
        <v>371</v>
      </c>
      <c r="F371" s="5">
        <v>20</v>
      </c>
      <c r="G371" s="6">
        <v>476.09</v>
      </c>
      <c r="H371" s="14">
        <f>G371*0.14</f>
        <v>66.652600000000007</v>
      </c>
      <c r="I371" s="15">
        <f>G371*0.22</f>
        <v>104.73979999999999</v>
      </c>
      <c r="J371" s="15">
        <f>G371+H371+I371</f>
        <v>647.48239999999998</v>
      </c>
      <c r="K371" s="15">
        <f>J371*1.1</f>
        <v>712.23063999999999</v>
      </c>
      <c r="L371" s="7"/>
      <c r="M371" s="4" t="s">
        <v>463</v>
      </c>
      <c r="N371" s="7" t="s">
        <v>1065</v>
      </c>
      <c r="O371" s="8" t="s">
        <v>465</v>
      </c>
      <c r="P371" s="10">
        <v>45873</v>
      </c>
    </row>
    <row r="372" spans="1:16" ht="409.5" x14ac:dyDescent="0.2">
      <c r="A372" s="3" t="s">
        <v>64</v>
      </c>
      <c r="B372" s="4" t="s">
        <v>224</v>
      </c>
      <c r="C372" s="4" t="s">
        <v>470</v>
      </c>
      <c r="D372" s="4" t="s">
        <v>288</v>
      </c>
      <c r="E372" s="4" t="s">
        <v>371</v>
      </c>
      <c r="F372" s="5">
        <v>3</v>
      </c>
      <c r="G372" s="6">
        <v>101.94</v>
      </c>
      <c r="H372" s="14">
        <f>G372*0.14</f>
        <v>14.271600000000001</v>
      </c>
      <c r="I372" s="15">
        <f>G372*0.22</f>
        <v>22.4268</v>
      </c>
      <c r="J372" s="15">
        <f>G372+H372+I372</f>
        <v>138.63839999999999</v>
      </c>
      <c r="K372" s="15">
        <f>J372*1.1</f>
        <v>152.50224</v>
      </c>
      <c r="L372" s="7"/>
      <c r="M372" s="4" t="s">
        <v>463</v>
      </c>
      <c r="N372" s="7" t="s">
        <v>1065</v>
      </c>
      <c r="O372" s="8" t="s">
        <v>471</v>
      </c>
      <c r="P372" s="10">
        <v>45873</v>
      </c>
    </row>
    <row r="373" spans="1:16" ht="409.5" x14ac:dyDescent="0.2">
      <c r="A373" s="3" t="s">
        <v>64</v>
      </c>
      <c r="B373" s="4" t="s">
        <v>224</v>
      </c>
      <c r="C373" s="4" t="s">
        <v>468</v>
      </c>
      <c r="D373" s="4" t="s">
        <v>288</v>
      </c>
      <c r="E373" s="4" t="s">
        <v>371</v>
      </c>
      <c r="F373" s="5">
        <v>5</v>
      </c>
      <c r="G373" s="6">
        <v>129.01</v>
      </c>
      <c r="H373" s="14">
        <f>G373*0.14</f>
        <v>18.061399999999999</v>
      </c>
      <c r="I373" s="15">
        <f>G373*0.22</f>
        <v>28.382199999999997</v>
      </c>
      <c r="J373" s="15">
        <f>G373+H373+I373</f>
        <v>175.45359999999999</v>
      </c>
      <c r="K373" s="15">
        <f>J373*1.1</f>
        <v>192.99896000000001</v>
      </c>
      <c r="L373" s="7"/>
      <c r="M373" s="4" t="s">
        <v>463</v>
      </c>
      <c r="N373" s="7" t="s">
        <v>1065</v>
      </c>
      <c r="O373" s="8" t="s">
        <v>469</v>
      </c>
      <c r="P373" s="10">
        <v>45873</v>
      </c>
    </row>
    <row r="374" spans="1:16" ht="409.5" x14ac:dyDescent="0.2">
      <c r="A374" s="3" t="s">
        <v>82</v>
      </c>
      <c r="B374" s="4" t="s">
        <v>82</v>
      </c>
      <c r="C374" s="4" t="s">
        <v>620</v>
      </c>
      <c r="D374" s="4" t="s">
        <v>288</v>
      </c>
      <c r="E374" s="4" t="s">
        <v>127</v>
      </c>
      <c r="F374" s="5">
        <v>3</v>
      </c>
      <c r="G374" s="6">
        <v>469.6</v>
      </c>
      <c r="H374" s="14">
        <f>G374*0.14</f>
        <v>65.744000000000014</v>
      </c>
      <c r="I374" s="15">
        <f>G374*0.22</f>
        <v>103.31200000000001</v>
      </c>
      <c r="J374" s="15">
        <f>G374+H374+I374</f>
        <v>638.65600000000006</v>
      </c>
      <c r="K374" s="15">
        <f>J374*1.1</f>
        <v>702.52160000000015</v>
      </c>
      <c r="L374" s="7"/>
      <c r="M374" s="4" t="s">
        <v>621</v>
      </c>
      <c r="N374" s="7" t="s">
        <v>1123</v>
      </c>
      <c r="O374" s="8" t="s">
        <v>622</v>
      </c>
      <c r="P374" s="10">
        <v>45881</v>
      </c>
    </row>
    <row r="375" spans="1:16" ht="409.5" x14ac:dyDescent="0.2">
      <c r="A375" s="3" t="s">
        <v>82</v>
      </c>
      <c r="B375" s="4" t="s">
        <v>82</v>
      </c>
      <c r="C375" s="4" t="s">
        <v>363</v>
      </c>
      <c r="D375" s="4" t="s">
        <v>288</v>
      </c>
      <c r="E375" s="4" t="s">
        <v>127</v>
      </c>
      <c r="F375" s="5">
        <v>3</v>
      </c>
      <c r="G375" s="6">
        <v>469.6</v>
      </c>
      <c r="H375" s="14">
        <f>G375*0.14</f>
        <v>65.744000000000014</v>
      </c>
      <c r="I375" s="15">
        <f>G375*0.22</f>
        <v>103.31200000000001</v>
      </c>
      <c r="J375" s="15">
        <f>G375+H375+I375</f>
        <v>638.65600000000006</v>
      </c>
      <c r="K375" s="15">
        <f>J375*1.1</f>
        <v>702.52160000000015</v>
      </c>
      <c r="L375" s="7"/>
      <c r="M375" s="4" t="s">
        <v>746</v>
      </c>
      <c r="N375" s="7" t="s">
        <v>1123</v>
      </c>
      <c r="O375" s="8" t="s">
        <v>622</v>
      </c>
      <c r="P375" s="10">
        <v>45881</v>
      </c>
    </row>
    <row r="376" spans="1:16" ht="285" x14ac:dyDescent="0.2">
      <c r="A376" s="3" t="s">
        <v>66</v>
      </c>
      <c r="B376" s="4" t="s">
        <v>66</v>
      </c>
      <c r="C376" s="4" t="s">
        <v>991</v>
      </c>
      <c r="D376" s="4" t="s">
        <v>865</v>
      </c>
      <c r="E376" s="4" t="s">
        <v>190</v>
      </c>
      <c r="F376" s="5">
        <v>10</v>
      </c>
      <c r="G376" s="6">
        <v>358.26</v>
      </c>
      <c r="H376" s="14">
        <f>G376*0.14</f>
        <v>50.156400000000005</v>
      </c>
      <c r="I376" s="15">
        <f>G376*0.22</f>
        <v>78.8172</v>
      </c>
      <c r="J376" s="15">
        <f>G376+H376+I376</f>
        <v>487.23360000000002</v>
      </c>
      <c r="K376" s="15">
        <f>J376*1.1</f>
        <v>535.95696000000009</v>
      </c>
      <c r="L376" s="7"/>
      <c r="M376" s="4" t="s">
        <v>928</v>
      </c>
      <c r="N376" s="7" t="s">
        <v>992</v>
      </c>
      <c r="O376" s="8" t="s">
        <v>993</v>
      </c>
      <c r="P376" s="10">
        <v>45870</v>
      </c>
    </row>
    <row r="377" spans="1:16" ht="409.5" x14ac:dyDescent="0.2">
      <c r="A377" s="3" t="s">
        <v>66</v>
      </c>
      <c r="B377" s="4" t="s">
        <v>286</v>
      </c>
      <c r="C377" s="4" t="s">
        <v>883</v>
      </c>
      <c r="D377" s="4" t="s">
        <v>884</v>
      </c>
      <c r="E377" s="4" t="s">
        <v>190</v>
      </c>
      <c r="F377" s="5">
        <v>50</v>
      </c>
      <c r="G377" s="6">
        <v>345.8</v>
      </c>
      <c r="H377" s="14">
        <f>G377*0.14</f>
        <v>48.412000000000006</v>
      </c>
      <c r="I377" s="15">
        <f>G377*0.22</f>
        <v>76.076000000000008</v>
      </c>
      <c r="J377" s="15">
        <f>G377+H377+I377</f>
        <v>470.28800000000001</v>
      </c>
      <c r="K377" s="15">
        <f>J377*1.1</f>
        <v>517.31680000000006</v>
      </c>
      <c r="L377" s="7"/>
      <c r="M377" s="4" t="s">
        <v>709</v>
      </c>
      <c r="N377" s="7" t="s">
        <v>1127</v>
      </c>
      <c r="O377" s="8" t="s">
        <v>710</v>
      </c>
      <c r="P377" s="10">
        <v>45881</v>
      </c>
    </row>
    <row r="378" spans="1:16" ht="300" x14ac:dyDescent="0.2">
      <c r="A378" s="3" t="s">
        <v>65</v>
      </c>
      <c r="B378" s="4" t="s">
        <v>790</v>
      </c>
      <c r="C378" s="4" t="s">
        <v>791</v>
      </c>
      <c r="D378" s="4" t="s">
        <v>617</v>
      </c>
      <c r="E378" s="4" t="s">
        <v>201</v>
      </c>
      <c r="F378" s="5">
        <v>10</v>
      </c>
      <c r="G378" s="6">
        <v>206.24</v>
      </c>
      <c r="H378" s="14">
        <f>G378*0.14</f>
        <v>28.873600000000003</v>
      </c>
      <c r="I378" s="15">
        <f>G378*0.22</f>
        <v>45.372800000000005</v>
      </c>
      <c r="J378" s="15">
        <f>G378+H378+I378</f>
        <v>280.4864</v>
      </c>
      <c r="K378" s="15">
        <f>J378*1.1</f>
        <v>308.53504000000004</v>
      </c>
      <c r="L378" s="7"/>
      <c r="M378" s="4" t="s">
        <v>85</v>
      </c>
      <c r="N378" s="7" t="s">
        <v>968</v>
      </c>
      <c r="O378" s="8" t="s">
        <v>618</v>
      </c>
      <c r="P378" s="10">
        <v>45882</v>
      </c>
    </row>
    <row r="379" spans="1:16" ht="409.5" x14ac:dyDescent="0.2">
      <c r="A379" s="3" t="s">
        <v>119</v>
      </c>
      <c r="B379" s="4" t="s">
        <v>588</v>
      </c>
      <c r="C379" s="4" t="s">
        <v>194</v>
      </c>
      <c r="D379" s="4" t="s">
        <v>288</v>
      </c>
      <c r="E379" s="4" t="s">
        <v>122</v>
      </c>
      <c r="F379" s="5">
        <v>5</v>
      </c>
      <c r="G379" s="6">
        <v>205.37</v>
      </c>
      <c r="H379" s="14">
        <f>G379*0.14</f>
        <v>28.751800000000003</v>
      </c>
      <c r="I379" s="15">
        <f>G379*0.22</f>
        <v>45.181400000000004</v>
      </c>
      <c r="J379" s="15">
        <f>G379+H379+I379</f>
        <v>279.3032</v>
      </c>
      <c r="K379" s="15">
        <f>J379*1.1</f>
        <v>307.23352000000006</v>
      </c>
      <c r="L379" s="7"/>
      <c r="M379" s="4" t="s">
        <v>827</v>
      </c>
      <c r="N379" s="7" t="s">
        <v>1119</v>
      </c>
      <c r="O379" s="8" t="s">
        <v>589</v>
      </c>
      <c r="P379" s="10">
        <v>45881</v>
      </c>
    </row>
    <row r="380" spans="1:16" ht="409.5" x14ac:dyDescent="0.2">
      <c r="A380" s="3" t="s">
        <v>119</v>
      </c>
      <c r="B380" s="4" t="s">
        <v>588</v>
      </c>
      <c r="C380" s="4" t="s">
        <v>193</v>
      </c>
      <c r="D380" s="4" t="s">
        <v>288</v>
      </c>
      <c r="E380" s="4" t="s">
        <v>122</v>
      </c>
      <c r="F380" s="5">
        <v>10</v>
      </c>
      <c r="G380" s="6">
        <v>410.72</v>
      </c>
      <c r="H380" s="14">
        <f>G380*0.14</f>
        <v>57.500800000000012</v>
      </c>
      <c r="I380" s="15">
        <f>G380*0.22</f>
        <v>90.358400000000003</v>
      </c>
      <c r="J380" s="15">
        <f>G380+H380+I380</f>
        <v>558.57920000000001</v>
      </c>
      <c r="K380" s="15">
        <f>J380*1.1</f>
        <v>614.43712000000005</v>
      </c>
      <c r="L380" s="7"/>
      <c r="M380" s="4" t="s">
        <v>827</v>
      </c>
      <c r="N380" s="7" t="s">
        <v>1119</v>
      </c>
      <c r="O380" s="8" t="s">
        <v>590</v>
      </c>
      <c r="P380" s="10">
        <v>45881</v>
      </c>
    </row>
    <row r="381" spans="1:16" ht="409.5" x14ac:dyDescent="0.2">
      <c r="A381" s="3" t="s">
        <v>119</v>
      </c>
      <c r="B381" s="4" t="s">
        <v>588</v>
      </c>
      <c r="C381" s="4" t="s">
        <v>195</v>
      </c>
      <c r="D381" s="4" t="s">
        <v>288</v>
      </c>
      <c r="E381" s="4" t="s">
        <v>122</v>
      </c>
      <c r="F381" s="5">
        <v>5</v>
      </c>
      <c r="G381" s="6">
        <v>410.72</v>
      </c>
      <c r="H381" s="14">
        <f>G381*0.14</f>
        <v>57.500800000000012</v>
      </c>
      <c r="I381" s="15">
        <f>G381*0.22</f>
        <v>90.358400000000003</v>
      </c>
      <c r="J381" s="15">
        <f>G381+H381+I381</f>
        <v>558.57920000000001</v>
      </c>
      <c r="K381" s="15">
        <f>J381*1.1</f>
        <v>614.43712000000005</v>
      </c>
      <c r="L381" s="7"/>
      <c r="M381" s="4" t="s">
        <v>827</v>
      </c>
      <c r="N381" s="7" t="s">
        <v>1119</v>
      </c>
      <c r="O381" s="8" t="s">
        <v>591</v>
      </c>
      <c r="P381" s="10">
        <v>45881</v>
      </c>
    </row>
    <row r="382" spans="1:16" ht="409.5" x14ac:dyDescent="0.2">
      <c r="A382" s="3" t="s">
        <v>90</v>
      </c>
      <c r="B382" s="4" t="s">
        <v>727</v>
      </c>
      <c r="C382" s="4" t="s">
        <v>294</v>
      </c>
      <c r="D382" s="4" t="s">
        <v>675</v>
      </c>
      <c r="E382" s="4" t="s">
        <v>157</v>
      </c>
      <c r="F382" s="5">
        <v>10</v>
      </c>
      <c r="G382" s="6">
        <v>2040.06</v>
      </c>
      <c r="H382" s="14">
        <f>G382*0.1</f>
        <v>204.006</v>
      </c>
      <c r="I382" s="15">
        <f>G382*0.15</f>
        <v>306.00899999999996</v>
      </c>
      <c r="J382" s="15">
        <f>G382+H382+I382</f>
        <v>2550.0749999999998</v>
      </c>
      <c r="K382" s="15">
        <f>J382*1.1</f>
        <v>2805.0825</v>
      </c>
      <c r="L382" s="7"/>
      <c r="M382" s="4" t="s">
        <v>728</v>
      </c>
      <c r="N382" s="7" t="s">
        <v>1040</v>
      </c>
      <c r="O382" s="8" t="s">
        <v>1042</v>
      </c>
      <c r="P382" s="10">
        <v>45874</v>
      </c>
    </row>
    <row r="383" spans="1:16" ht="409.5" x14ac:dyDescent="0.2">
      <c r="A383" s="3" t="s">
        <v>90</v>
      </c>
      <c r="B383" s="4" t="s">
        <v>727</v>
      </c>
      <c r="C383" s="4" t="s">
        <v>295</v>
      </c>
      <c r="D383" s="4" t="s">
        <v>675</v>
      </c>
      <c r="E383" s="4" t="s">
        <v>157</v>
      </c>
      <c r="F383" s="5">
        <v>10</v>
      </c>
      <c r="G383" s="6">
        <v>1849.37</v>
      </c>
      <c r="H383" s="14">
        <f>G383*0.1</f>
        <v>184.93700000000001</v>
      </c>
      <c r="I383" s="15">
        <f>G383*0.15</f>
        <v>277.40549999999996</v>
      </c>
      <c r="J383" s="15">
        <f>G383+H383+I383</f>
        <v>2311.7124999999996</v>
      </c>
      <c r="K383" s="15">
        <f>J383*1.1</f>
        <v>2542.88375</v>
      </c>
      <c r="L383" s="7"/>
      <c r="M383" s="4" t="s">
        <v>728</v>
      </c>
      <c r="N383" s="7" t="s">
        <v>1040</v>
      </c>
      <c r="O383" s="8" t="s">
        <v>1041</v>
      </c>
      <c r="P383" s="10">
        <v>45874</v>
      </c>
    </row>
    <row r="384" spans="1:16" ht="360" x14ac:dyDescent="0.2">
      <c r="A384" s="3" t="s">
        <v>76</v>
      </c>
      <c r="B384" s="4" t="s">
        <v>222</v>
      </c>
      <c r="C384" s="4" t="s">
        <v>942</v>
      </c>
      <c r="D384" s="4" t="s">
        <v>269</v>
      </c>
      <c r="E384" s="4" t="s">
        <v>173</v>
      </c>
      <c r="F384" s="5">
        <v>1</v>
      </c>
      <c r="G384" s="6">
        <v>9609.5400000000009</v>
      </c>
      <c r="H384" s="14">
        <f>G384*0.1</f>
        <v>960.95400000000018</v>
      </c>
      <c r="I384" s="15">
        <f>G384*0.15</f>
        <v>1441.431</v>
      </c>
      <c r="J384" s="15">
        <f>G384+H384+I384</f>
        <v>12011.925000000001</v>
      </c>
      <c r="K384" s="15">
        <f>J384*1.1</f>
        <v>13213.117500000002</v>
      </c>
      <c r="L384" s="7"/>
      <c r="M384" s="4" t="s">
        <v>943</v>
      </c>
      <c r="N384" s="7" t="s">
        <v>1163</v>
      </c>
      <c r="O384" s="8" t="s">
        <v>944</v>
      </c>
      <c r="P384" s="10">
        <v>45876</v>
      </c>
    </row>
    <row r="385" spans="1:16" ht="330" x14ac:dyDescent="0.2">
      <c r="A385" s="3" t="s">
        <v>76</v>
      </c>
      <c r="B385" s="4" t="s">
        <v>222</v>
      </c>
      <c r="C385" s="4" t="s">
        <v>640</v>
      </c>
      <c r="D385" s="4" t="s">
        <v>269</v>
      </c>
      <c r="E385" s="4" t="s">
        <v>173</v>
      </c>
      <c r="F385" s="5">
        <v>1</v>
      </c>
      <c r="G385" s="6">
        <v>9609.5400000000009</v>
      </c>
      <c r="H385" s="14">
        <f>G385*0.1</f>
        <v>960.95400000000018</v>
      </c>
      <c r="I385" s="15">
        <f>G385*0.15</f>
        <v>1441.431</v>
      </c>
      <c r="J385" s="15">
        <f>G385+H385+I385</f>
        <v>12011.925000000001</v>
      </c>
      <c r="K385" s="15">
        <f>J385*1.1</f>
        <v>13213.117500000002</v>
      </c>
      <c r="L385" s="7"/>
      <c r="M385" s="4" t="s">
        <v>641</v>
      </c>
      <c r="N385" s="7" t="s">
        <v>1163</v>
      </c>
      <c r="O385" s="8" t="s">
        <v>642</v>
      </c>
      <c r="P385" s="10">
        <v>45876</v>
      </c>
    </row>
    <row r="386" spans="1:16" ht="390" x14ac:dyDescent="0.2">
      <c r="A386" s="3" t="s">
        <v>76</v>
      </c>
      <c r="B386" s="4" t="s">
        <v>222</v>
      </c>
      <c r="C386" s="4" t="s">
        <v>643</v>
      </c>
      <c r="D386" s="4" t="s">
        <v>269</v>
      </c>
      <c r="E386" s="4" t="s">
        <v>173</v>
      </c>
      <c r="F386" s="5">
        <v>1</v>
      </c>
      <c r="G386" s="6">
        <v>9609.5400000000009</v>
      </c>
      <c r="H386" s="14">
        <f>G386*0.1</f>
        <v>960.95400000000018</v>
      </c>
      <c r="I386" s="15">
        <f>G386*0.15</f>
        <v>1441.431</v>
      </c>
      <c r="J386" s="15">
        <f>G386+H386+I386</f>
        <v>12011.925000000001</v>
      </c>
      <c r="K386" s="15">
        <f>J386*1.1</f>
        <v>13213.117500000002</v>
      </c>
      <c r="L386" s="7"/>
      <c r="M386" s="4" t="s">
        <v>641</v>
      </c>
      <c r="N386" s="7" t="s">
        <v>1163</v>
      </c>
      <c r="O386" s="8" t="s">
        <v>644</v>
      </c>
      <c r="P386" s="10">
        <v>45876</v>
      </c>
    </row>
    <row r="387" spans="1:16" ht="360" x14ac:dyDescent="0.2">
      <c r="A387" s="3" t="s">
        <v>76</v>
      </c>
      <c r="B387" s="4" t="s">
        <v>222</v>
      </c>
      <c r="C387" s="4" t="s">
        <v>945</v>
      </c>
      <c r="D387" s="4" t="s">
        <v>269</v>
      </c>
      <c r="E387" s="4" t="s">
        <v>173</v>
      </c>
      <c r="F387" s="5">
        <v>1</v>
      </c>
      <c r="G387" s="6">
        <v>11425.47</v>
      </c>
      <c r="H387" s="14">
        <f>G387*0.1</f>
        <v>1142.547</v>
      </c>
      <c r="I387" s="15">
        <f>G387*0.15</f>
        <v>1713.8204999999998</v>
      </c>
      <c r="J387" s="15">
        <f>G387+H387+I387</f>
        <v>14281.8375</v>
      </c>
      <c r="K387" s="15">
        <f>J387*1.1</f>
        <v>15710.021250000002</v>
      </c>
      <c r="L387" s="7"/>
      <c r="M387" s="4" t="s">
        <v>943</v>
      </c>
      <c r="N387" s="7" t="s">
        <v>1163</v>
      </c>
      <c r="O387" s="8" t="s">
        <v>946</v>
      </c>
      <c r="P387" s="10">
        <v>45876</v>
      </c>
    </row>
    <row r="388" spans="1:16" ht="330" x14ac:dyDescent="0.2">
      <c r="A388" s="3" t="s">
        <v>76</v>
      </c>
      <c r="B388" s="4" t="s">
        <v>222</v>
      </c>
      <c r="C388" s="4" t="s">
        <v>645</v>
      </c>
      <c r="D388" s="4" t="s">
        <v>269</v>
      </c>
      <c r="E388" s="4" t="s">
        <v>173</v>
      </c>
      <c r="F388" s="5">
        <v>1</v>
      </c>
      <c r="G388" s="6">
        <v>11425.47</v>
      </c>
      <c r="H388" s="14">
        <f>G388*0.1</f>
        <v>1142.547</v>
      </c>
      <c r="I388" s="15">
        <f>G388*0.15</f>
        <v>1713.8204999999998</v>
      </c>
      <c r="J388" s="15">
        <f>G388+H388+I388</f>
        <v>14281.8375</v>
      </c>
      <c r="K388" s="15">
        <f>J388*1.1</f>
        <v>15710.021250000002</v>
      </c>
      <c r="L388" s="7"/>
      <c r="M388" s="4" t="s">
        <v>641</v>
      </c>
      <c r="N388" s="7" t="s">
        <v>1163</v>
      </c>
      <c r="O388" s="8" t="s">
        <v>646</v>
      </c>
      <c r="P388" s="10">
        <v>45876</v>
      </c>
    </row>
    <row r="389" spans="1:16" ht="390" x14ac:dyDescent="0.2">
      <c r="A389" s="3" t="s">
        <v>76</v>
      </c>
      <c r="B389" s="4" t="s">
        <v>222</v>
      </c>
      <c r="C389" s="4" t="s">
        <v>647</v>
      </c>
      <c r="D389" s="4" t="s">
        <v>269</v>
      </c>
      <c r="E389" s="4" t="s">
        <v>173</v>
      </c>
      <c r="F389" s="5">
        <v>1</v>
      </c>
      <c r="G389" s="6">
        <v>11425.47</v>
      </c>
      <c r="H389" s="14">
        <f>G389*0.1</f>
        <v>1142.547</v>
      </c>
      <c r="I389" s="15">
        <f>G389*0.15</f>
        <v>1713.8204999999998</v>
      </c>
      <c r="J389" s="15">
        <f>G389+H389+I389</f>
        <v>14281.8375</v>
      </c>
      <c r="K389" s="15">
        <f>J389*1.1</f>
        <v>15710.021250000002</v>
      </c>
      <c r="L389" s="7"/>
      <c r="M389" s="4" t="s">
        <v>641</v>
      </c>
      <c r="N389" s="7" t="s">
        <v>1163</v>
      </c>
      <c r="O389" s="8" t="s">
        <v>648</v>
      </c>
      <c r="P389" s="10">
        <v>45876</v>
      </c>
    </row>
    <row r="390" spans="1:16" ht="390" x14ac:dyDescent="0.2">
      <c r="A390" s="3" t="s">
        <v>97</v>
      </c>
      <c r="B390" s="4" t="s">
        <v>374</v>
      </c>
      <c r="C390" s="4" t="s">
        <v>718</v>
      </c>
      <c r="D390" s="4" t="s">
        <v>759</v>
      </c>
      <c r="E390" s="4" t="s">
        <v>168</v>
      </c>
      <c r="F390" s="5">
        <v>100</v>
      </c>
      <c r="G390" s="6">
        <v>717.8</v>
      </c>
      <c r="H390" s="14">
        <f>G390*0.1</f>
        <v>71.78</v>
      </c>
      <c r="I390" s="15">
        <f>G390*0.15</f>
        <v>107.66999999999999</v>
      </c>
      <c r="J390" s="15">
        <f>G390+H390+I390</f>
        <v>897.24999999999989</v>
      </c>
      <c r="K390" s="15">
        <f>J390*1.1</f>
        <v>986.97499999999991</v>
      </c>
      <c r="L390" s="7"/>
      <c r="M390" s="4" t="s">
        <v>375</v>
      </c>
      <c r="N390" s="7" t="s">
        <v>1152</v>
      </c>
      <c r="O390" s="8" t="s">
        <v>747</v>
      </c>
      <c r="P390" s="10">
        <v>45880</v>
      </c>
    </row>
    <row r="391" spans="1:16" ht="330" x14ac:dyDescent="0.2">
      <c r="A391" s="3" t="s">
        <v>91</v>
      </c>
      <c r="B391" s="4" t="s">
        <v>447</v>
      </c>
      <c r="C391" s="4" t="s">
        <v>716</v>
      </c>
      <c r="D391" s="4" t="s">
        <v>269</v>
      </c>
      <c r="E391" s="4" t="s">
        <v>188</v>
      </c>
      <c r="F391" s="5">
        <v>50</v>
      </c>
      <c r="G391" s="6">
        <v>1240.03</v>
      </c>
      <c r="H391" s="14">
        <f>G391*0.1</f>
        <v>124.003</v>
      </c>
      <c r="I391" s="15">
        <f>G391*0.15</f>
        <v>186.00449999999998</v>
      </c>
      <c r="J391" s="15">
        <f>G391+H391+I391</f>
        <v>1550.0374999999999</v>
      </c>
      <c r="K391" s="15">
        <f>J391*1.1</f>
        <v>1705.04125</v>
      </c>
      <c r="L391" s="7"/>
      <c r="M391" s="4" t="s">
        <v>713</v>
      </c>
      <c r="N391" s="7" t="s">
        <v>1142</v>
      </c>
      <c r="O391" s="8" t="s">
        <v>717</v>
      </c>
      <c r="P391" s="10">
        <v>45880</v>
      </c>
    </row>
    <row r="392" spans="1:16" ht="330" x14ac:dyDescent="0.2">
      <c r="A392" s="3" t="s">
        <v>91</v>
      </c>
      <c r="B392" s="4" t="s">
        <v>447</v>
      </c>
      <c r="C392" s="4" t="s">
        <v>384</v>
      </c>
      <c r="D392" s="4" t="s">
        <v>269</v>
      </c>
      <c r="E392" s="4" t="s">
        <v>188</v>
      </c>
      <c r="F392" s="5">
        <v>10</v>
      </c>
      <c r="G392" s="6">
        <v>299.36</v>
      </c>
      <c r="H392" s="14">
        <f>G392*0.14</f>
        <v>41.910400000000003</v>
      </c>
      <c r="I392" s="15">
        <f>G392*0.22</f>
        <v>65.859200000000001</v>
      </c>
      <c r="J392" s="15">
        <f>G392+H392+I392</f>
        <v>407.12959999999998</v>
      </c>
      <c r="K392" s="15">
        <f>J392*1.1</f>
        <v>447.84255999999999</v>
      </c>
      <c r="L392" s="7"/>
      <c r="M392" s="4" t="s">
        <v>713</v>
      </c>
      <c r="N392" s="7" t="s">
        <v>1142</v>
      </c>
      <c r="O392" s="8" t="s">
        <v>715</v>
      </c>
      <c r="P392" s="10">
        <v>45880</v>
      </c>
    </row>
    <row r="393" spans="1:16" ht="330" x14ac:dyDescent="0.2">
      <c r="A393" s="3" t="s">
        <v>91</v>
      </c>
      <c r="B393" s="4" t="s">
        <v>447</v>
      </c>
      <c r="C393" s="4" t="s">
        <v>385</v>
      </c>
      <c r="D393" s="4" t="s">
        <v>269</v>
      </c>
      <c r="E393" s="4" t="s">
        <v>188</v>
      </c>
      <c r="F393" s="5">
        <v>5</v>
      </c>
      <c r="G393" s="6">
        <v>297.14999999999998</v>
      </c>
      <c r="H393" s="14">
        <f>G393*0.14</f>
        <v>41.600999999999999</v>
      </c>
      <c r="I393" s="15">
        <f>G393*0.22</f>
        <v>65.37299999999999</v>
      </c>
      <c r="J393" s="15">
        <f>G393+H393+I393</f>
        <v>404.12399999999997</v>
      </c>
      <c r="K393" s="15">
        <f>J393*1.1</f>
        <v>444.53640000000001</v>
      </c>
      <c r="L393" s="7"/>
      <c r="M393" s="4" t="s">
        <v>713</v>
      </c>
      <c r="N393" s="7" t="s">
        <v>1142</v>
      </c>
      <c r="O393" s="8" t="s">
        <v>714</v>
      </c>
      <c r="P393" s="10">
        <v>45880</v>
      </c>
    </row>
  </sheetData>
  <sortState xmlns:xlrd2="http://schemas.microsoft.com/office/spreadsheetml/2017/richdata2" ref="A3:P393">
    <sortCondition ref="A3:A393"/>
    <sortCondition ref="B3:B393"/>
    <sortCondition ref="C3:C393"/>
  </sortState>
  <mergeCells count="1">
    <mergeCell ref="A1:P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15.08.2025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Дегтярь В. А.</dc:creator>
  <cp:lastModifiedBy>Александр Забаев</cp:lastModifiedBy>
  <dcterms:created xsi:type="dcterms:W3CDTF">2023-08-29T08:11:51Z</dcterms:created>
  <dcterms:modified xsi:type="dcterms:W3CDTF">2025-08-15T18:15:57Z</dcterms:modified>
</cp:coreProperties>
</file>