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xr:revisionPtr revIDLastSave="0" documentId="13_ncr:1_{F956F61A-4562-4F34-9427-066DA560540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6.05.2025" sheetId="5" r:id="rId1"/>
  </sheets>
  <definedNames>
    <definedName name="_xlnm._FilterDatabase" localSheetId="0" hidden="1">'16.05.2025'!$A$4:$P$407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5" l="1"/>
  <c r="K72" i="5" s="1"/>
  <c r="I72" i="5"/>
  <c r="H72" i="5"/>
  <c r="H326" i="5"/>
  <c r="I326" i="5"/>
  <c r="H230" i="5"/>
  <c r="I230" i="5"/>
  <c r="H385" i="5"/>
  <c r="I385" i="5"/>
  <c r="H395" i="5"/>
  <c r="I395" i="5"/>
  <c r="H393" i="5"/>
  <c r="I393" i="5"/>
  <c r="H377" i="5"/>
  <c r="I377" i="5"/>
  <c r="H378" i="5"/>
  <c r="I378" i="5"/>
  <c r="H331" i="5"/>
  <c r="I331" i="5"/>
  <c r="H328" i="5"/>
  <c r="I328" i="5"/>
  <c r="H314" i="5"/>
  <c r="I314" i="5"/>
  <c r="H241" i="5"/>
  <c r="I241" i="5"/>
  <c r="H23" i="5"/>
  <c r="I23" i="5"/>
  <c r="H336" i="5"/>
  <c r="I336" i="5"/>
  <c r="H337" i="5"/>
  <c r="J337" i="5" s="1"/>
  <c r="K337" i="5" s="1"/>
  <c r="I337" i="5"/>
  <c r="H315" i="5"/>
  <c r="I315" i="5"/>
  <c r="H388" i="5"/>
  <c r="I388" i="5"/>
  <c r="H182" i="5"/>
  <c r="I182" i="5"/>
  <c r="H57" i="5"/>
  <c r="I57" i="5"/>
  <c r="H277" i="5"/>
  <c r="I277" i="5"/>
  <c r="H406" i="5"/>
  <c r="I406" i="5"/>
  <c r="H243" i="5"/>
  <c r="I243" i="5"/>
  <c r="H28" i="5"/>
  <c r="I28" i="5"/>
  <c r="H403" i="5"/>
  <c r="I403" i="5"/>
  <c r="H306" i="5"/>
  <c r="I306" i="5"/>
  <c r="H303" i="5"/>
  <c r="I303" i="5"/>
  <c r="H344" i="5"/>
  <c r="I344" i="5"/>
  <c r="H345" i="5"/>
  <c r="I345" i="5"/>
  <c r="H22" i="5"/>
  <c r="I22" i="5"/>
  <c r="H300" i="5"/>
  <c r="I300" i="5"/>
  <c r="H301" i="5"/>
  <c r="I301" i="5"/>
  <c r="H15" i="5"/>
  <c r="I15" i="5"/>
  <c r="H14" i="5"/>
  <c r="I14" i="5"/>
  <c r="H325" i="5"/>
  <c r="I325" i="5"/>
  <c r="H322" i="5"/>
  <c r="I322" i="5"/>
  <c r="H208" i="5"/>
  <c r="I208" i="5"/>
  <c r="H384" i="5"/>
  <c r="I384" i="5"/>
  <c r="H334" i="5"/>
  <c r="I334" i="5"/>
  <c r="H242" i="5"/>
  <c r="I242" i="5"/>
  <c r="H237" i="5"/>
  <c r="I237" i="5"/>
  <c r="H66" i="5"/>
  <c r="I66" i="5"/>
  <c r="H54" i="5"/>
  <c r="I54" i="5"/>
  <c r="H55" i="5"/>
  <c r="I55" i="5"/>
  <c r="H64" i="5"/>
  <c r="I64" i="5"/>
  <c r="H61" i="5"/>
  <c r="I61" i="5"/>
  <c r="H62" i="5"/>
  <c r="I62" i="5"/>
  <c r="H63" i="5"/>
  <c r="I63" i="5"/>
  <c r="H402" i="5"/>
  <c r="I402" i="5"/>
  <c r="H379" i="5"/>
  <c r="I379" i="5"/>
  <c r="H330" i="5"/>
  <c r="I330" i="5"/>
  <c r="H382" i="5"/>
  <c r="I382" i="5"/>
  <c r="H282" i="5"/>
  <c r="I282" i="5"/>
  <c r="H338" i="5"/>
  <c r="I338" i="5"/>
  <c r="H339" i="5"/>
  <c r="I339" i="5"/>
  <c r="H346" i="5"/>
  <c r="I346" i="5"/>
  <c r="H347" i="5"/>
  <c r="I347" i="5"/>
  <c r="H391" i="5"/>
  <c r="I391" i="5"/>
  <c r="H387" i="5"/>
  <c r="I387" i="5"/>
  <c r="H58" i="5"/>
  <c r="I58" i="5"/>
  <c r="H59" i="5"/>
  <c r="I59" i="5"/>
  <c r="H60" i="5"/>
  <c r="I60" i="5"/>
  <c r="H42" i="5"/>
  <c r="I42" i="5"/>
  <c r="H43" i="5"/>
  <c r="I43" i="5"/>
  <c r="H40" i="5"/>
  <c r="I40" i="5"/>
  <c r="H41" i="5"/>
  <c r="I41" i="5"/>
  <c r="H31" i="5"/>
  <c r="I31" i="5"/>
  <c r="H27" i="5"/>
  <c r="I27" i="5"/>
  <c r="H305" i="5"/>
  <c r="I305" i="5"/>
  <c r="H312" i="5"/>
  <c r="I312" i="5"/>
  <c r="H370" i="5"/>
  <c r="I370" i="5"/>
  <c r="H367" i="5"/>
  <c r="I367" i="5"/>
  <c r="H371" i="5"/>
  <c r="I371" i="5"/>
  <c r="H48" i="5"/>
  <c r="I48" i="5"/>
  <c r="H49" i="5"/>
  <c r="I49" i="5"/>
  <c r="H396" i="5"/>
  <c r="I396" i="5"/>
  <c r="H394" i="5"/>
  <c r="I394" i="5"/>
  <c r="H405" i="5"/>
  <c r="I405" i="5"/>
  <c r="H324" i="5"/>
  <c r="I324" i="5"/>
  <c r="H21" i="5"/>
  <c r="I21" i="5"/>
  <c r="H340" i="5"/>
  <c r="I340" i="5"/>
  <c r="H341" i="5"/>
  <c r="I341" i="5"/>
  <c r="H234" i="5"/>
  <c r="I234" i="5"/>
  <c r="H52" i="5"/>
  <c r="I52" i="5"/>
  <c r="H53" i="5"/>
  <c r="I53" i="5"/>
  <c r="H67" i="5"/>
  <c r="I67" i="5"/>
  <c r="H65" i="5"/>
  <c r="I65" i="5"/>
  <c r="H240" i="5"/>
  <c r="I240" i="5"/>
  <c r="H236" i="5"/>
  <c r="I236" i="5"/>
  <c r="H100" i="5"/>
  <c r="I100" i="5"/>
  <c r="H381" i="5"/>
  <c r="I381" i="5"/>
  <c r="H178" i="5"/>
  <c r="I178" i="5"/>
  <c r="H390" i="5"/>
  <c r="I390" i="5"/>
  <c r="H77" i="5"/>
  <c r="I77" i="5"/>
  <c r="H81" i="5"/>
  <c r="I81" i="5"/>
  <c r="H375" i="5"/>
  <c r="I375" i="5"/>
  <c r="H373" i="5"/>
  <c r="I373" i="5"/>
  <c r="H376" i="5"/>
  <c r="I376" i="5"/>
  <c r="H46" i="5"/>
  <c r="I46" i="5"/>
  <c r="H47" i="5"/>
  <c r="I47" i="5"/>
  <c r="H56" i="5"/>
  <c r="I56" i="5"/>
  <c r="H25" i="5"/>
  <c r="I25" i="5"/>
  <c r="H30" i="5"/>
  <c r="I30" i="5"/>
  <c r="H318" i="5"/>
  <c r="I318" i="5"/>
  <c r="H365" i="5"/>
  <c r="I365" i="5"/>
  <c r="H239" i="5"/>
  <c r="I239" i="5"/>
  <c r="H106" i="5"/>
  <c r="I106" i="5"/>
  <c r="H226" i="5"/>
  <c r="I226" i="5"/>
  <c r="H369" i="5"/>
  <c r="I369" i="5"/>
  <c r="H368" i="5"/>
  <c r="I368" i="5"/>
  <c r="H95" i="5"/>
  <c r="I95" i="5"/>
  <c r="H96" i="5"/>
  <c r="I96" i="5"/>
  <c r="H97" i="5"/>
  <c r="I97" i="5"/>
  <c r="H348" i="5"/>
  <c r="I348" i="5"/>
  <c r="H84" i="5"/>
  <c r="I84" i="5"/>
  <c r="H88" i="5"/>
  <c r="I88" i="5"/>
  <c r="H78" i="5"/>
  <c r="I78" i="5"/>
  <c r="H82" i="5"/>
  <c r="I82" i="5"/>
  <c r="H112" i="5"/>
  <c r="I112" i="5"/>
  <c r="H366" i="5"/>
  <c r="I366" i="5"/>
  <c r="H24" i="5"/>
  <c r="I24" i="5"/>
  <c r="H118" i="5"/>
  <c r="I118" i="5"/>
  <c r="H102" i="5"/>
  <c r="I102" i="5"/>
  <c r="H354" i="5"/>
  <c r="I354" i="5"/>
  <c r="H201" i="5"/>
  <c r="I201" i="5"/>
  <c r="H266" i="5"/>
  <c r="I266" i="5"/>
  <c r="H124" i="5"/>
  <c r="I124" i="5"/>
  <c r="H374" i="5"/>
  <c r="I374" i="5"/>
  <c r="H372" i="5"/>
  <c r="I372" i="5"/>
  <c r="H69" i="5"/>
  <c r="I69" i="5"/>
  <c r="H130" i="5"/>
  <c r="I130" i="5"/>
  <c r="H232" i="5"/>
  <c r="I232" i="5"/>
  <c r="H38" i="5"/>
  <c r="I38" i="5"/>
  <c r="H202" i="5"/>
  <c r="I202" i="5"/>
  <c r="H275" i="5"/>
  <c r="I275" i="5"/>
  <c r="H268" i="5"/>
  <c r="I268" i="5"/>
  <c r="H271" i="5"/>
  <c r="I271" i="5"/>
  <c r="H85" i="5"/>
  <c r="I85" i="5"/>
  <c r="H89" i="5"/>
  <c r="I89" i="5"/>
  <c r="H80" i="5"/>
  <c r="I80" i="5"/>
  <c r="H79" i="5"/>
  <c r="I79" i="5"/>
  <c r="H83" i="5"/>
  <c r="I83" i="5"/>
  <c r="H136" i="5"/>
  <c r="I136" i="5"/>
  <c r="H104" i="5"/>
  <c r="I104" i="5"/>
  <c r="H311" i="5"/>
  <c r="I311" i="5"/>
  <c r="H142" i="5"/>
  <c r="I142" i="5"/>
  <c r="H148" i="5"/>
  <c r="I148" i="5"/>
  <c r="H108" i="5"/>
  <c r="I108" i="5"/>
  <c r="H400" i="5"/>
  <c r="I400" i="5"/>
  <c r="H154" i="5"/>
  <c r="I154" i="5"/>
  <c r="H351" i="5"/>
  <c r="I351" i="5"/>
  <c r="H265" i="5"/>
  <c r="I265" i="5"/>
  <c r="H316" i="5"/>
  <c r="I316" i="5"/>
  <c r="H352" i="5"/>
  <c r="I352" i="5"/>
  <c r="H233" i="5"/>
  <c r="I233" i="5"/>
  <c r="H160" i="5"/>
  <c r="I160" i="5"/>
  <c r="H114" i="5"/>
  <c r="I114" i="5"/>
  <c r="H401" i="5"/>
  <c r="I401" i="5"/>
  <c r="H166" i="5"/>
  <c r="I166" i="5"/>
  <c r="H317" i="5"/>
  <c r="I317" i="5"/>
  <c r="H39" i="5"/>
  <c r="I39" i="5"/>
  <c r="H172" i="5"/>
  <c r="I172" i="5"/>
  <c r="H120" i="5"/>
  <c r="I120" i="5"/>
  <c r="H276" i="5"/>
  <c r="I276" i="5"/>
  <c r="H87" i="5"/>
  <c r="I87" i="5"/>
  <c r="H86" i="5"/>
  <c r="I86" i="5"/>
  <c r="H90" i="5"/>
  <c r="I90" i="5"/>
  <c r="H110" i="5"/>
  <c r="I110" i="5"/>
  <c r="H126" i="5"/>
  <c r="I126" i="5"/>
  <c r="H70" i="5"/>
  <c r="I70" i="5"/>
  <c r="H132" i="5"/>
  <c r="I132" i="5"/>
  <c r="H116" i="5"/>
  <c r="I116" i="5"/>
  <c r="H353" i="5"/>
  <c r="I353" i="5"/>
  <c r="H273" i="5"/>
  <c r="I273" i="5"/>
  <c r="H274" i="5"/>
  <c r="I274" i="5"/>
  <c r="H267" i="5"/>
  <c r="I267" i="5"/>
  <c r="H269" i="5"/>
  <c r="I269" i="5"/>
  <c r="H270" i="5"/>
  <c r="I270" i="5"/>
  <c r="H272" i="5"/>
  <c r="I272" i="5"/>
  <c r="H122" i="5"/>
  <c r="I122" i="5"/>
  <c r="H138" i="5"/>
  <c r="I138" i="5"/>
  <c r="H144" i="5"/>
  <c r="I144" i="5"/>
  <c r="H128" i="5"/>
  <c r="I128" i="5"/>
  <c r="H150" i="5"/>
  <c r="I150" i="5"/>
  <c r="H156" i="5"/>
  <c r="I156" i="5"/>
  <c r="H134" i="5"/>
  <c r="I134" i="5"/>
  <c r="H101" i="5"/>
  <c r="I101" i="5"/>
  <c r="H71" i="5"/>
  <c r="I71" i="5"/>
  <c r="H162" i="5"/>
  <c r="I162" i="5"/>
  <c r="H168" i="5"/>
  <c r="I168" i="5"/>
  <c r="H140" i="5"/>
  <c r="I140" i="5"/>
  <c r="H260" i="5"/>
  <c r="I260" i="5"/>
  <c r="H261" i="5"/>
  <c r="I261" i="5"/>
  <c r="H349" i="5"/>
  <c r="I349" i="5"/>
  <c r="H174" i="5"/>
  <c r="I174" i="5"/>
  <c r="H146" i="5"/>
  <c r="I146" i="5"/>
  <c r="H350" i="5"/>
  <c r="I350" i="5"/>
  <c r="H262" i="5"/>
  <c r="I262" i="5"/>
  <c r="H263" i="5"/>
  <c r="I263" i="5"/>
  <c r="H152" i="5"/>
  <c r="I152" i="5"/>
  <c r="H158" i="5"/>
  <c r="I158" i="5"/>
  <c r="H103" i="5"/>
  <c r="I103" i="5"/>
  <c r="H164" i="5"/>
  <c r="I164" i="5"/>
  <c r="H170" i="5"/>
  <c r="I170" i="5"/>
  <c r="H107" i="5"/>
  <c r="I107" i="5"/>
  <c r="H176" i="5"/>
  <c r="I176" i="5"/>
  <c r="H105" i="5"/>
  <c r="I105" i="5"/>
  <c r="H113" i="5"/>
  <c r="I113" i="5"/>
  <c r="H119" i="5"/>
  <c r="I119" i="5"/>
  <c r="H125" i="5"/>
  <c r="I125" i="5"/>
  <c r="H109" i="5"/>
  <c r="I109" i="5"/>
  <c r="H333" i="5"/>
  <c r="I333" i="5"/>
  <c r="H131" i="5"/>
  <c r="I131" i="5"/>
  <c r="H115" i="5"/>
  <c r="I115" i="5"/>
  <c r="H137" i="5"/>
  <c r="I137" i="5"/>
  <c r="H111" i="5"/>
  <c r="I111" i="5"/>
  <c r="H121" i="5"/>
  <c r="I121" i="5"/>
  <c r="H143" i="5"/>
  <c r="I143" i="5"/>
  <c r="H149" i="5"/>
  <c r="I149" i="5"/>
  <c r="H127" i="5"/>
  <c r="I127" i="5"/>
  <c r="H155" i="5"/>
  <c r="I155" i="5"/>
  <c r="H117" i="5"/>
  <c r="I117" i="5"/>
  <c r="H133" i="5"/>
  <c r="I133" i="5"/>
  <c r="H161" i="5"/>
  <c r="I161" i="5"/>
  <c r="H123" i="5"/>
  <c r="I123" i="5"/>
  <c r="H167" i="5"/>
  <c r="I167" i="5"/>
  <c r="H129" i="5"/>
  <c r="I129" i="5"/>
  <c r="H139" i="5"/>
  <c r="I139" i="5"/>
  <c r="H173" i="5"/>
  <c r="I173" i="5"/>
  <c r="H145" i="5"/>
  <c r="I145" i="5"/>
  <c r="H135" i="5"/>
  <c r="I135" i="5"/>
  <c r="H151" i="5"/>
  <c r="I151" i="5"/>
  <c r="H157" i="5"/>
  <c r="I157" i="5"/>
  <c r="H141" i="5"/>
  <c r="I141" i="5"/>
  <c r="H163" i="5"/>
  <c r="I163" i="5"/>
  <c r="H147" i="5"/>
  <c r="I147" i="5"/>
  <c r="H169" i="5"/>
  <c r="I169" i="5"/>
  <c r="H153" i="5"/>
  <c r="I153" i="5"/>
  <c r="H159" i="5"/>
  <c r="I159" i="5"/>
  <c r="H175" i="5"/>
  <c r="I175" i="5"/>
  <c r="H165" i="5"/>
  <c r="I165" i="5"/>
  <c r="H171" i="5"/>
  <c r="I171" i="5"/>
  <c r="H177" i="5"/>
  <c r="I177" i="5"/>
  <c r="I238" i="5"/>
  <c r="H238" i="5"/>
  <c r="H221" i="5"/>
  <c r="I221" i="5"/>
  <c r="H220" i="5"/>
  <c r="I220" i="5"/>
  <c r="H180" i="5"/>
  <c r="I180" i="5"/>
  <c r="H181" i="5"/>
  <c r="I181" i="5"/>
  <c r="H76" i="5"/>
  <c r="I76" i="5"/>
  <c r="H383" i="5"/>
  <c r="I383" i="5"/>
  <c r="H210" i="5"/>
  <c r="I210" i="5"/>
  <c r="H355" i="5"/>
  <c r="I355" i="5"/>
  <c r="H360" i="5"/>
  <c r="I360" i="5"/>
  <c r="H291" i="5"/>
  <c r="I291" i="5"/>
  <c r="H296" i="5"/>
  <c r="I296" i="5"/>
  <c r="H206" i="5"/>
  <c r="I206" i="5"/>
  <c r="H356" i="5"/>
  <c r="I356" i="5"/>
  <c r="H207" i="5"/>
  <c r="I207" i="5"/>
  <c r="H227" i="5"/>
  <c r="I227" i="5"/>
  <c r="H92" i="5"/>
  <c r="I92" i="5"/>
  <c r="H91" i="5"/>
  <c r="I91" i="5"/>
  <c r="H184" i="5"/>
  <c r="I184" i="5"/>
  <c r="H295" i="5"/>
  <c r="I295" i="5"/>
  <c r="H327" i="5"/>
  <c r="I327" i="5"/>
  <c r="H313" i="5"/>
  <c r="I313" i="5"/>
  <c r="H362" i="5"/>
  <c r="I362" i="5"/>
  <c r="H199" i="5"/>
  <c r="I199" i="5"/>
  <c r="H283" i="5"/>
  <c r="I283" i="5"/>
  <c r="H386" i="5"/>
  <c r="I386" i="5"/>
  <c r="H12" i="5"/>
  <c r="I12" i="5"/>
  <c r="H13" i="5"/>
  <c r="I13" i="5"/>
  <c r="H218" i="5"/>
  <c r="I218" i="5"/>
  <c r="H215" i="5"/>
  <c r="I215" i="5"/>
  <c r="H264" i="5"/>
  <c r="I264" i="5"/>
  <c r="H187" i="5"/>
  <c r="I187" i="5"/>
  <c r="H185" i="5"/>
  <c r="I185" i="5"/>
  <c r="H258" i="5"/>
  <c r="I258" i="5"/>
  <c r="H320" i="5"/>
  <c r="I320" i="5"/>
  <c r="H223" i="5"/>
  <c r="I223" i="5"/>
  <c r="H222" i="5"/>
  <c r="I222" i="5"/>
  <c r="H26" i="5"/>
  <c r="J26" i="5" s="1"/>
  <c r="K26" i="5" s="1"/>
  <c r="I26" i="5"/>
  <c r="H302" i="5"/>
  <c r="I302" i="5"/>
  <c r="H73" i="5"/>
  <c r="I73" i="5"/>
  <c r="H200" i="5"/>
  <c r="I200" i="5"/>
  <c r="H179" i="5"/>
  <c r="J179" i="5" s="1"/>
  <c r="K179" i="5" s="1"/>
  <c r="I179" i="5"/>
  <c r="H195" i="5"/>
  <c r="I195" i="5"/>
  <c r="H279" i="5"/>
  <c r="J279" i="5" s="1"/>
  <c r="K279" i="5" s="1"/>
  <c r="I279" i="5"/>
  <c r="H99" i="5"/>
  <c r="I99" i="5"/>
  <c r="H361" i="5"/>
  <c r="I361" i="5"/>
  <c r="H94" i="5"/>
  <c r="I94" i="5"/>
  <c r="H93" i="5"/>
  <c r="I93" i="5"/>
  <c r="H321" i="5"/>
  <c r="I321" i="5"/>
  <c r="H20" i="5"/>
  <c r="I20" i="5"/>
  <c r="H186" i="5"/>
  <c r="I186" i="5"/>
  <c r="H363" i="5"/>
  <c r="I363" i="5"/>
  <c r="H196" i="5"/>
  <c r="I196" i="5"/>
  <c r="H68" i="5"/>
  <c r="I68" i="5"/>
  <c r="H357" i="5"/>
  <c r="I357" i="5"/>
  <c r="H197" i="5"/>
  <c r="I197" i="5"/>
  <c r="H358" i="5"/>
  <c r="I358" i="5"/>
  <c r="H211" i="5"/>
  <c r="I211" i="5"/>
  <c r="H50" i="5"/>
  <c r="I50" i="5"/>
  <c r="H51" i="5"/>
  <c r="I51" i="5"/>
  <c r="H198" i="5"/>
  <c r="I198" i="5"/>
  <c r="H188" i="5"/>
  <c r="I188" i="5"/>
  <c r="H235" i="5"/>
  <c r="I235" i="5"/>
  <c r="H329" i="5"/>
  <c r="I329" i="5"/>
  <c r="H35" i="5"/>
  <c r="I35" i="5"/>
  <c r="H34" i="5"/>
  <c r="I34" i="5"/>
  <c r="H244" i="5"/>
  <c r="I244" i="5"/>
  <c r="H245" i="5"/>
  <c r="I245" i="5"/>
  <c r="H380" i="5"/>
  <c r="I380" i="5"/>
  <c r="H389" i="5"/>
  <c r="I389" i="5"/>
  <c r="H98" i="5"/>
  <c r="I98" i="5"/>
  <c r="H214" i="5"/>
  <c r="I214" i="5"/>
  <c r="H259" i="5"/>
  <c r="I259" i="5"/>
  <c r="H189" i="5"/>
  <c r="I189" i="5"/>
  <c r="H332" i="5"/>
  <c r="I332" i="5"/>
  <c r="H364" i="5"/>
  <c r="I364" i="5"/>
  <c r="H319" i="5"/>
  <c r="I319" i="5"/>
  <c r="H309" i="5"/>
  <c r="I309" i="5"/>
  <c r="H29" i="5"/>
  <c r="I29" i="5"/>
  <c r="H304" i="5"/>
  <c r="I304" i="5"/>
  <c r="H310" i="5"/>
  <c r="I310" i="5"/>
  <c r="H17" i="5"/>
  <c r="I17" i="5"/>
  <c r="H44" i="5"/>
  <c r="I44" i="5"/>
  <c r="H45" i="5"/>
  <c r="I45" i="5"/>
  <c r="H284" i="5"/>
  <c r="I284" i="5"/>
  <c r="H278" i="5"/>
  <c r="I278" i="5"/>
  <c r="H323" i="5"/>
  <c r="I323" i="5"/>
  <c r="H33" i="5"/>
  <c r="I33" i="5"/>
  <c r="H32" i="5"/>
  <c r="I32" i="5"/>
  <c r="H190" i="5"/>
  <c r="I190" i="5"/>
  <c r="H307" i="5"/>
  <c r="I307" i="5"/>
  <c r="H231" i="5"/>
  <c r="I231" i="5"/>
  <c r="H209" i="5"/>
  <c r="I209" i="5"/>
  <c r="H342" i="5"/>
  <c r="I342" i="5"/>
  <c r="H343" i="5"/>
  <c r="I343" i="5"/>
  <c r="I280" i="5"/>
  <c r="H280" i="5"/>
  <c r="H298" i="5"/>
  <c r="I298" i="5"/>
  <c r="H404" i="5"/>
  <c r="I404" i="5"/>
  <c r="H191" i="5"/>
  <c r="I191" i="5"/>
  <c r="H6" i="5"/>
  <c r="I6" i="5"/>
  <c r="H285" i="5"/>
  <c r="I285" i="5"/>
  <c r="H299" i="5"/>
  <c r="I299" i="5"/>
  <c r="H286" i="5"/>
  <c r="I286" i="5"/>
  <c r="H5" i="5"/>
  <c r="I5" i="5"/>
  <c r="H8" i="5"/>
  <c r="I8" i="5"/>
  <c r="H9" i="5"/>
  <c r="I9" i="5"/>
  <c r="H10" i="5"/>
  <c r="I10" i="5"/>
  <c r="H11" i="5"/>
  <c r="I11" i="5"/>
  <c r="H7" i="5"/>
  <c r="I7" i="5"/>
  <c r="H292" i="5"/>
  <c r="I292" i="5"/>
  <c r="H399" i="5"/>
  <c r="I399" i="5"/>
  <c r="H397" i="5"/>
  <c r="I397" i="5"/>
  <c r="H16" i="5"/>
  <c r="I16" i="5"/>
  <c r="H217" i="5"/>
  <c r="I217" i="5"/>
  <c r="H213" i="5"/>
  <c r="I213" i="5"/>
  <c r="H192" i="5"/>
  <c r="I192" i="5"/>
  <c r="H287" i="5"/>
  <c r="I287" i="5"/>
  <c r="H205" i="5"/>
  <c r="I205" i="5"/>
  <c r="H398" i="5"/>
  <c r="I398" i="5"/>
  <c r="H228" i="5"/>
  <c r="I228" i="5"/>
  <c r="H293" i="5"/>
  <c r="I293" i="5"/>
  <c r="H74" i="5"/>
  <c r="I74" i="5"/>
  <c r="H204" i="5"/>
  <c r="I204" i="5"/>
  <c r="H19" i="5"/>
  <c r="I19" i="5"/>
  <c r="H18" i="5"/>
  <c r="I18" i="5"/>
  <c r="H289" i="5"/>
  <c r="I289" i="5"/>
  <c r="H290" i="5"/>
  <c r="I290" i="5"/>
  <c r="H288" i="5"/>
  <c r="I288" i="5"/>
  <c r="H193" i="5"/>
  <c r="I193" i="5"/>
  <c r="H225" i="5"/>
  <c r="I225" i="5"/>
  <c r="H224" i="5"/>
  <c r="I224" i="5"/>
  <c r="H308" i="5"/>
  <c r="I308" i="5"/>
  <c r="H294" i="5"/>
  <c r="I294" i="5"/>
  <c r="H216" i="5"/>
  <c r="I216" i="5"/>
  <c r="H281" i="5"/>
  <c r="I281" i="5"/>
  <c r="H250" i="5"/>
  <c r="I250" i="5"/>
  <c r="H246" i="5"/>
  <c r="I246" i="5"/>
  <c r="H251" i="5"/>
  <c r="I251" i="5"/>
  <c r="H247" i="5"/>
  <c r="I247" i="5"/>
  <c r="H254" i="5"/>
  <c r="I254" i="5"/>
  <c r="H252" i="5"/>
  <c r="I252" i="5"/>
  <c r="H248" i="5"/>
  <c r="I248" i="5"/>
  <c r="H255" i="5"/>
  <c r="I255" i="5"/>
  <c r="H253" i="5"/>
  <c r="I253" i="5"/>
  <c r="H249" i="5"/>
  <c r="I249" i="5"/>
  <c r="H335" i="5"/>
  <c r="I335" i="5"/>
  <c r="H37" i="5"/>
  <c r="I37" i="5"/>
  <c r="H212" i="5"/>
  <c r="I212" i="5"/>
  <c r="H219" i="5"/>
  <c r="I219" i="5"/>
  <c r="H359" i="5"/>
  <c r="I359" i="5"/>
  <c r="H256" i="5"/>
  <c r="I256" i="5"/>
  <c r="H257" i="5"/>
  <c r="I257" i="5"/>
  <c r="H36" i="5"/>
  <c r="I36" i="5"/>
  <c r="H203" i="5"/>
  <c r="I203" i="5"/>
  <c r="H194" i="5"/>
  <c r="I194" i="5"/>
  <c r="H183" i="5"/>
  <c r="I183" i="5"/>
  <c r="H392" i="5"/>
  <c r="I392" i="5"/>
  <c r="H75" i="5"/>
  <c r="I75" i="5"/>
  <c r="H297" i="5"/>
  <c r="I297" i="5"/>
  <c r="H229" i="5"/>
  <c r="I229" i="5"/>
  <c r="I407" i="5"/>
  <c r="H407" i="5"/>
  <c r="J200" i="5" l="1"/>
  <c r="K200" i="5" s="1"/>
  <c r="J367" i="5"/>
  <c r="K367" i="5" s="1"/>
  <c r="J27" i="5"/>
  <c r="K27" i="5" s="1"/>
  <c r="J58" i="5"/>
  <c r="K58" i="5" s="1"/>
  <c r="J63" i="5"/>
  <c r="K63" i="5" s="1"/>
  <c r="J57" i="5"/>
  <c r="K57" i="5" s="1"/>
  <c r="J177" i="5"/>
  <c r="K177" i="5" s="1"/>
  <c r="J284" i="5"/>
  <c r="K284" i="5" s="1"/>
  <c r="J380" i="5"/>
  <c r="K380" i="5" s="1"/>
  <c r="J35" i="5"/>
  <c r="K35" i="5" s="1"/>
  <c r="J235" i="5"/>
  <c r="K235" i="5" s="1"/>
  <c r="J357" i="5"/>
  <c r="K357" i="5" s="1"/>
  <c r="J222" i="5"/>
  <c r="K222" i="5" s="1"/>
  <c r="J362" i="5"/>
  <c r="K362" i="5" s="1"/>
  <c r="J184" i="5"/>
  <c r="K184" i="5" s="1"/>
  <c r="J92" i="5"/>
  <c r="K92" i="5" s="1"/>
  <c r="J172" i="5"/>
  <c r="K172" i="5" s="1"/>
  <c r="J142" i="5"/>
  <c r="K142" i="5" s="1"/>
  <c r="J69" i="5"/>
  <c r="K69" i="5" s="1"/>
  <c r="J374" i="5"/>
  <c r="K374" i="5" s="1"/>
  <c r="J118" i="5"/>
  <c r="K118" i="5" s="1"/>
  <c r="J366" i="5"/>
  <c r="K366" i="5" s="1"/>
  <c r="J348" i="5"/>
  <c r="K348" i="5" s="1"/>
  <c r="J52" i="5"/>
  <c r="K52" i="5" s="1"/>
  <c r="J229" i="5"/>
  <c r="K229" i="5" s="1"/>
  <c r="J75" i="5"/>
  <c r="K75" i="5" s="1"/>
  <c r="J183" i="5"/>
  <c r="K183" i="5" s="1"/>
  <c r="J203" i="5"/>
  <c r="K203" i="5" s="1"/>
  <c r="J257" i="5"/>
  <c r="K257" i="5" s="1"/>
  <c r="J359" i="5"/>
  <c r="K359" i="5" s="1"/>
  <c r="J212" i="5"/>
  <c r="K212" i="5" s="1"/>
  <c r="J335" i="5"/>
  <c r="K335" i="5" s="1"/>
  <c r="J253" i="5"/>
  <c r="K253" i="5" s="1"/>
  <c r="J248" i="5"/>
  <c r="K248" i="5" s="1"/>
  <c r="J254" i="5"/>
  <c r="K254" i="5" s="1"/>
  <c r="J251" i="5"/>
  <c r="K251" i="5" s="1"/>
  <c r="J250" i="5"/>
  <c r="K250" i="5" s="1"/>
  <c r="J216" i="5"/>
  <c r="K216" i="5" s="1"/>
  <c r="J308" i="5"/>
  <c r="K308" i="5" s="1"/>
  <c r="J225" i="5"/>
  <c r="K225" i="5" s="1"/>
  <c r="J288" i="5"/>
  <c r="K288" i="5" s="1"/>
  <c r="J289" i="5"/>
  <c r="K289" i="5" s="1"/>
  <c r="J19" i="5"/>
  <c r="K19" i="5" s="1"/>
  <c r="J74" i="5"/>
  <c r="K74" i="5" s="1"/>
  <c r="J228" i="5"/>
  <c r="K228" i="5" s="1"/>
  <c r="J205" i="5"/>
  <c r="K205" i="5" s="1"/>
  <c r="J192" i="5"/>
  <c r="K192" i="5" s="1"/>
  <c r="J217" i="5"/>
  <c r="K217" i="5" s="1"/>
  <c r="J397" i="5"/>
  <c r="K397" i="5" s="1"/>
  <c r="J292" i="5"/>
  <c r="K292" i="5" s="1"/>
  <c r="J11" i="5"/>
  <c r="K11" i="5" s="1"/>
  <c r="J9" i="5"/>
  <c r="K9" i="5" s="1"/>
  <c r="J190" i="5"/>
  <c r="K190" i="5" s="1"/>
  <c r="J278" i="5"/>
  <c r="K278" i="5" s="1"/>
  <c r="J304" i="5"/>
  <c r="K304" i="5" s="1"/>
  <c r="J364" i="5"/>
  <c r="K364" i="5" s="1"/>
  <c r="J34" i="5"/>
  <c r="K34" i="5" s="1"/>
  <c r="J188" i="5"/>
  <c r="K188" i="5" s="1"/>
  <c r="J20" i="5"/>
  <c r="K20" i="5" s="1"/>
  <c r="J131" i="5"/>
  <c r="K131" i="5" s="1"/>
  <c r="J79" i="5"/>
  <c r="K79" i="5" s="1"/>
  <c r="J38" i="5"/>
  <c r="K38" i="5" s="1"/>
  <c r="J201" i="5"/>
  <c r="K201" i="5" s="1"/>
  <c r="J78" i="5"/>
  <c r="K78" i="5" s="1"/>
  <c r="J369" i="5"/>
  <c r="K369" i="5" s="1"/>
  <c r="J236" i="5"/>
  <c r="K236" i="5" s="1"/>
  <c r="J65" i="5"/>
  <c r="K65" i="5" s="1"/>
  <c r="J230" i="5"/>
  <c r="K230" i="5" s="1"/>
  <c r="J307" i="5"/>
  <c r="K307" i="5" s="1"/>
  <c r="J171" i="5"/>
  <c r="K171" i="5" s="1"/>
  <c r="J153" i="5"/>
  <c r="K153" i="5" s="1"/>
  <c r="J141" i="5"/>
  <c r="K141" i="5" s="1"/>
  <c r="J115" i="5"/>
  <c r="K115" i="5" s="1"/>
  <c r="J273" i="5"/>
  <c r="K273" i="5" s="1"/>
  <c r="J86" i="5"/>
  <c r="K86" i="5" s="1"/>
  <c r="J332" i="5"/>
  <c r="K332" i="5" s="1"/>
  <c r="J13" i="5"/>
  <c r="K13" i="5" s="1"/>
  <c r="J313" i="5"/>
  <c r="K313" i="5" s="1"/>
  <c r="J295" i="5"/>
  <c r="K295" i="5" s="1"/>
  <c r="J227" i="5"/>
  <c r="K227" i="5" s="1"/>
  <c r="J401" i="5"/>
  <c r="K401" i="5" s="1"/>
  <c r="J154" i="5"/>
  <c r="K154" i="5" s="1"/>
  <c r="J21" i="5"/>
  <c r="K21" i="5" s="1"/>
  <c r="J343" i="5"/>
  <c r="K343" i="5" s="1"/>
  <c r="J209" i="5"/>
  <c r="K209" i="5" s="1"/>
  <c r="J245" i="5"/>
  <c r="K245" i="5" s="1"/>
  <c r="J51" i="5"/>
  <c r="K51" i="5" s="1"/>
  <c r="J197" i="5"/>
  <c r="K197" i="5" s="1"/>
  <c r="J195" i="5"/>
  <c r="K195" i="5" s="1"/>
  <c r="J223" i="5"/>
  <c r="K223" i="5" s="1"/>
  <c r="J258" i="5"/>
  <c r="K258" i="5" s="1"/>
  <c r="J187" i="5"/>
  <c r="K187" i="5" s="1"/>
  <c r="J215" i="5"/>
  <c r="K215" i="5" s="1"/>
  <c r="J333" i="5"/>
  <c r="K333" i="5" s="1"/>
  <c r="J125" i="5"/>
  <c r="K125" i="5" s="1"/>
  <c r="J113" i="5"/>
  <c r="K113" i="5" s="1"/>
  <c r="J176" i="5"/>
  <c r="K176" i="5" s="1"/>
  <c r="J170" i="5"/>
  <c r="K170" i="5" s="1"/>
  <c r="J103" i="5"/>
  <c r="K103" i="5" s="1"/>
  <c r="J152" i="5"/>
  <c r="K152" i="5" s="1"/>
  <c r="J262" i="5"/>
  <c r="K262" i="5" s="1"/>
  <c r="J146" i="5"/>
  <c r="K146" i="5" s="1"/>
  <c r="J349" i="5"/>
  <c r="K349" i="5" s="1"/>
  <c r="J260" i="5"/>
  <c r="K260" i="5" s="1"/>
  <c r="J168" i="5"/>
  <c r="K168" i="5" s="1"/>
  <c r="J71" i="5"/>
  <c r="K71" i="5" s="1"/>
  <c r="J134" i="5"/>
  <c r="K134" i="5" s="1"/>
  <c r="J150" i="5"/>
  <c r="K150" i="5" s="1"/>
  <c r="J144" i="5"/>
  <c r="K144" i="5" s="1"/>
  <c r="J122" i="5"/>
  <c r="K122" i="5" s="1"/>
  <c r="J270" i="5"/>
  <c r="K270" i="5" s="1"/>
  <c r="J55" i="5"/>
  <c r="K55" i="5" s="1"/>
  <c r="J242" i="5"/>
  <c r="K242" i="5" s="1"/>
  <c r="J384" i="5"/>
  <c r="K384" i="5" s="1"/>
  <c r="J301" i="5"/>
  <c r="K301" i="5" s="1"/>
  <c r="J189" i="5"/>
  <c r="K189" i="5" s="1"/>
  <c r="J231" i="5"/>
  <c r="K231" i="5" s="1"/>
  <c r="J44" i="5"/>
  <c r="K44" i="5" s="1"/>
  <c r="J310" i="5"/>
  <c r="K310" i="5" s="1"/>
  <c r="J29" i="5"/>
  <c r="K29" i="5" s="1"/>
  <c r="J319" i="5"/>
  <c r="K319" i="5" s="1"/>
  <c r="J244" i="5"/>
  <c r="K244" i="5" s="1"/>
  <c r="J198" i="5"/>
  <c r="K198" i="5" s="1"/>
  <c r="J302" i="5"/>
  <c r="K302" i="5" s="1"/>
  <c r="J320" i="5"/>
  <c r="K320" i="5" s="1"/>
  <c r="J264" i="5"/>
  <c r="K264" i="5" s="1"/>
  <c r="J159" i="5"/>
  <c r="K159" i="5" s="1"/>
  <c r="J169" i="5"/>
  <c r="K169" i="5" s="1"/>
  <c r="J163" i="5"/>
  <c r="K163" i="5" s="1"/>
  <c r="J353" i="5"/>
  <c r="K353" i="5" s="1"/>
  <c r="J87" i="5"/>
  <c r="K87" i="5" s="1"/>
  <c r="J83" i="5"/>
  <c r="K83" i="5" s="1"/>
  <c r="J202" i="5"/>
  <c r="K202" i="5" s="1"/>
  <c r="J368" i="5"/>
  <c r="K368" i="5" s="1"/>
  <c r="J100" i="5"/>
  <c r="K100" i="5" s="1"/>
  <c r="J240" i="5"/>
  <c r="K240" i="5" s="1"/>
  <c r="J340" i="5"/>
  <c r="K340" i="5" s="1"/>
  <c r="J49" i="5"/>
  <c r="K49" i="5" s="1"/>
  <c r="J31" i="5"/>
  <c r="K31" i="5" s="1"/>
  <c r="J339" i="5"/>
  <c r="K339" i="5" s="1"/>
  <c r="J62" i="5"/>
  <c r="K62" i="5" s="1"/>
  <c r="J54" i="5"/>
  <c r="K54" i="5" s="1"/>
  <c r="J325" i="5"/>
  <c r="K325" i="5" s="1"/>
  <c r="J303" i="5"/>
  <c r="K303" i="5" s="1"/>
  <c r="J182" i="5"/>
  <c r="K182" i="5" s="1"/>
  <c r="J389" i="5"/>
  <c r="K389" i="5" s="1"/>
  <c r="J196" i="5"/>
  <c r="K196" i="5" s="1"/>
  <c r="J186" i="5"/>
  <c r="K186" i="5" s="1"/>
  <c r="J321" i="5"/>
  <c r="K321" i="5" s="1"/>
  <c r="J166" i="5"/>
  <c r="K166" i="5" s="1"/>
  <c r="J351" i="5"/>
  <c r="K351" i="5" s="1"/>
  <c r="J241" i="5"/>
  <c r="K241" i="5" s="1"/>
  <c r="J385" i="5"/>
  <c r="K385" i="5" s="1"/>
  <c r="J342" i="5"/>
  <c r="K342" i="5" s="1"/>
  <c r="J32" i="5"/>
  <c r="K32" i="5" s="1"/>
  <c r="J323" i="5"/>
  <c r="K323" i="5" s="1"/>
  <c r="J17" i="5"/>
  <c r="K17" i="5" s="1"/>
  <c r="J309" i="5"/>
  <c r="K309" i="5" s="1"/>
  <c r="J259" i="5"/>
  <c r="K259" i="5" s="1"/>
  <c r="J98" i="5"/>
  <c r="K98" i="5" s="1"/>
  <c r="J329" i="5"/>
  <c r="K329" i="5" s="1"/>
  <c r="J50" i="5"/>
  <c r="K50" i="5" s="1"/>
  <c r="J358" i="5"/>
  <c r="K358" i="5" s="1"/>
  <c r="J363" i="5"/>
  <c r="K363" i="5" s="1"/>
  <c r="J93" i="5"/>
  <c r="K93" i="5" s="1"/>
  <c r="J361" i="5"/>
  <c r="K361" i="5" s="1"/>
  <c r="J386" i="5"/>
  <c r="K386" i="5" s="1"/>
  <c r="J199" i="5"/>
  <c r="K199" i="5" s="1"/>
  <c r="J175" i="5"/>
  <c r="K175" i="5" s="1"/>
  <c r="J157" i="5"/>
  <c r="K157" i="5" s="1"/>
  <c r="J137" i="5"/>
  <c r="K137" i="5" s="1"/>
  <c r="J267" i="5"/>
  <c r="K267" i="5" s="1"/>
  <c r="J70" i="5"/>
  <c r="K70" i="5" s="1"/>
  <c r="J110" i="5"/>
  <c r="K110" i="5" s="1"/>
  <c r="J136" i="5"/>
  <c r="K136" i="5" s="1"/>
  <c r="J275" i="5"/>
  <c r="K275" i="5" s="1"/>
  <c r="J96" i="5"/>
  <c r="K96" i="5" s="1"/>
  <c r="J239" i="5"/>
  <c r="K239" i="5" s="1"/>
  <c r="J318" i="5"/>
  <c r="K318" i="5" s="1"/>
  <c r="J25" i="5"/>
  <c r="K25" i="5" s="1"/>
  <c r="J47" i="5"/>
  <c r="K47" i="5" s="1"/>
  <c r="J376" i="5"/>
  <c r="K376" i="5" s="1"/>
  <c r="J375" i="5"/>
  <c r="K375" i="5" s="1"/>
  <c r="J77" i="5"/>
  <c r="K77" i="5" s="1"/>
  <c r="J178" i="5"/>
  <c r="K178" i="5" s="1"/>
  <c r="J305" i="5"/>
  <c r="K305" i="5" s="1"/>
  <c r="J59" i="5"/>
  <c r="K59" i="5" s="1"/>
  <c r="J387" i="5"/>
  <c r="K387" i="5" s="1"/>
  <c r="J347" i="5"/>
  <c r="K347" i="5" s="1"/>
  <c r="J402" i="5"/>
  <c r="K402" i="5" s="1"/>
  <c r="J22" i="5"/>
  <c r="K22" i="5" s="1"/>
  <c r="J344" i="5"/>
  <c r="K344" i="5" s="1"/>
  <c r="J28" i="5"/>
  <c r="K28" i="5" s="1"/>
  <c r="J406" i="5"/>
  <c r="K406" i="5" s="1"/>
  <c r="J33" i="5"/>
  <c r="K33" i="5" s="1"/>
  <c r="J214" i="5"/>
  <c r="K214" i="5" s="1"/>
  <c r="J211" i="5"/>
  <c r="K211" i="5" s="1"/>
  <c r="J99" i="5"/>
  <c r="K99" i="5" s="1"/>
  <c r="J218" i="5"/>
  <c r="K218" i="5" s="1"/>
  <c r="J12" i="5"/>
  <c r="K12" i="5" s="1"/>
  <c r="J327" i="5"/>
  <c r="K327" i="5" s="1"/>
  <c r="J91" i="5"/>
  <c r="K91" i="5" s="1"/>
  <c r="J147" i="5"/>
  <c r="K147" i="5" s="1"/>
  <c r="J109" i="5"/>
  <c r="K109" i="5" s="1"/>
  <c r="J119" i="5"/>
  <c r="K119" i="5" s="1"/>
  <c r="J105" i="5"/>
  <c r="K105" i="5" s="1"/>
  <c r="J107" i="5"/>
  <c r="K107" i="5" s="1"/>
  <c r="J164" i="5"/>
  <c r="K164" i="5" s="1"/>
  <c r="J158" i="5"/>
  <c r="K158" i="5" s="1"/>
  <c r="J263" i="5"/>
  <c r="K263" i="5" s="1"/>
  <c r="J350" i="5"/>
  <c r="K350" i="5" s="1"/>
  <c r="J174" i="5"/>
  <c r="K174" i="5" s="1"/>
  <c r="J261" i="5"/>
  <c r="K261" i="5" s="1"/>
  <c r="J140" i="5"/>
  <c r="K140" i="5" s="1"/>
  <c r="J162" i="5"/>
  <c r="K162" i="5" s="1"/>
  <c r="J101" i="5"/>
  <c r="K101" i="5" s="1"/>
  <c r="J156" i="5"/>
  <c r="K156" i="5" s="1"/>
  <c r="J128" i="5"/>
  <c r="K128" i="5" s="1"/>
  <c r="J138" i="5"/>
  <c r="K138" i="5" s="1"/>
  <c r="J317" i="5"/>
  <c r="K317" i="5" s="1"/>
  <c r="J352" i="5"/>
  <c r="K352" i="5" s="1"/>
  <c r="J265" i="5"/>
  <c r="K265" i="5" s="1"/>
  <c r="J124" i="5"/>
  <c r="K124" i="5" s="1"/>
  <c r="J112" i="5"/>
  <c r="K112" i="5" s="1"/>
  <c r="J341" i="5"/>
  <c r="K341" i="5" s="1"/>
  <c r="J396" i="5"/>
  <c r="K396" i="5" s="1"/>
  <c r="J208" i="5"/>
  <c r="K208" i="5" s="1"/>
  <c r="J23" i="5"/>
  <c r="K23" i="5" s="1"/>
  <c r="J314" i="5"/>
  <c r="K314" i="5" s="1"/>
  <c r="J377" i="5"/>
  <c r="K377" i="5" s="1"/>
  <c r="J395" i="5"/>
  <c r="K395" i="5" s="1"/>
  <c r="J45" i="5"/>
  <c r="K45" i="5" s="1"/>
  <c r="J68" i="5"/>
  <c r="K68" i="5" s="1"/>
  <c r="J73" i="5"/>
  <c r="K73" i="5" s="1"/>
  <c r="J165" i="5"/>
  <c r="K165" i="5" s="1"/>
  <c r="J151" i="5"/>
  <c r="K151" i="5" s="1"/>
  <c r="J127" i="5"/>
  <c r="K127" i="5" s="1"/>
  <c r="J143" i="5"/>
  <c r="K143" i="5" s="1"/>
  <c r="J274" i="5"/>
  <c r="K274" i="5" s="1"/>
  <c r="J90" i="5"/>
  <c r="K90" i="5" s="1"/>
  <c r="J114" i="5"/>
  <c r="K114" i="5" s="1"/>
  <c r="J400" i="5"/>
  <c r="K400" i="5" s="1"/>
  <c r="J104" i="5"/>
  <c r="K104" i="5" s="1"/>
  <c r="J85" i="5"/>
  <c r="K85" i="5" s="1"/>
  <c r="J268" i="5"/>
  <c r="K268" i="5" s="1"/>
  <c r="J266" i="5"/>
  <c r="K266" i="5" s="1"/>
  <c r="J82" i="5"/>
  <c r="K82" i="5" s="1"/>
  <c r="J95" i="5"/>
  <c r="K95" i="5" s="1"/>
  <c r="J30" i="5"/>
  <c r="K30" i="5" s="1"/>
  <c r="J56" i="5"/>
  <c r="K56" i="5" s="1"/>
  <c r="J46" i="5"/>
  <c r="K46" i="5" s="1"/>
  <c r="J373" i="5"/>
  <c r="K373" i="5" s="1"/>
  <c r="J81" i="5"/>
  <c r="K81" i="5" s="1"/>
  <c r="J390" i="5"/>
  <c r="K390" i="5" s="1"/>
  <c r="J381" i="5"/>
  <c r="K381" i="5" s="1"/>
  <c r="J324" i="5"/>
  <c r="K324" i="5" s="1"/>
  <c r="J312" i="5"/>
  <c r="K312" i="5" s="1"/>
  <c r="J43" i="5"/>
  <c r="K43" i="5" s="1"/>
  <c r="J60" i="5"/>
  <c r="K60" i="5" s="1"/>
  <c r="J391" i="5"/>
  <c r="K391" i="5" s="1"/>
  <c r="J346" i="5"/>
  <c r="K346" i="5" s="1"/>
  <c r="J382" i="5"/>
  <c r="K382" i="5" s="1"/>
  <c r="J379" i="5"/>
  <c r="K379" i="5" s="1"/>
  <c r="J322" i="5"/>
  <c r="K322" i="5" s="1"/>
  <c r="J345" i="5"/>
  <c r="K345" i="5" s="1"/>
  <c r="J277" i="5"/>
  <c r="K277" i="5" s="1"/>
  <c r="J328" i="5"/>
  <c r="K328" i="5" s="1"/>
  <c r="J326" i="5"/>
  <c r="K326" i="5" s="1"/>
  <c r="J297" i="5"/>
  <c r="K297" i="5" s="1"/>
  <c r="J392" i="5"/>
  <c r="K392" i="5" s="1"/>
  <c r="J194" i="5"/>
  <c r="K194" i="5" s="1"/>
  <c r="J36" i="5"/>
  <c r="K36" i="5" s="1"/>
  <c r="J256" i="5"/>
  <c r="K256" i="5" s="1"/>
  <c r="J219" i="5"/>
  <c r="K219" i="5" s="1"/>
  <c r="J37" i="5"/>
  <c r="K37" i="5" s="1"/>
  <c r="J249" i="5"/>
  <c r="K249" i="5" s="1"/>
  <c r="J255" i="5"/>
  <c r="K255" i="5" s="1"/>
  <c r="J252" i="5"/>
  <c r="K252" i="5" s="1"/>
  <c r="J247" i="5"/>
  <c r="K247" i="5" s="1"/>
  <c r="J246" i="5"/>
  <c r="K246" i="5" s="1"/>
  <c r="J281" i="5"/>
  <c r="K281" i="5" s="1"/>
  <c r="J294" i="5"/>
  <c r="K294" i="5" s="1"/>
  <c r="J224" i="5"/>
  <c r="K224" i="5" s="1"/>
  <c r="J193" i="5"/>
  <c r="K193" i="5" s="1"/>
  <c r="J290" i="5"/>
  <c r="K290" i="5" s="1"/>
  <c r="J18" i="5"/>
  <c r="K18" i="5" s="1"/>
  <c r="J204" i="5"/>
  <c r="K204" i="5" s="1"/>
  <c r="J293" i="5"/>
  <c r="K293" i="5" s="1"/>
  <c r="J398" i="5"/>
  <c r="K398" i="5" s="1"/>
  <c r="J287" i="5"/>
  <c r="K287" i="5" s="1"/>
  <c r="J213" i="5"/>
  <c r="K213" i="5" s="1"/>
  <c r="J16" i="5"/>
  <c r="K16" i="5" s="1"/>
  <c r="J399" i="5"/>
  <c r="K399" i="5" s="1"/>
  <c r="J94" i="5"/>
  <c r="K94" i="5" s="1"/>
  <c r="J185" i="5"/>
  <c r="K185" i="5" s="1"/>
  <c r="J283" i="5"/>
  <c r="K283" i="5" s="1"/>
  <c r="J111" i="5"/>
  <c r="K111" i="5" s="1"/>
  <c r="J7" i="5"/>
  <c r="K7" i="5" s="1"/>
  <c r="J10" i="5"/>
  <c r="K10" i="5" s="1"/>
  <c r="J8" i="5"/>
  <c r="K8" i="5" s="1"/>
  <c r="J286" i="5"/>
  <c r="K286" i="5" s="1"/>
  <c r="J356" i="5"/>
  <c r="K356" i="5" s="1"/>
  <c r="J296" i="5"/>
  <c r="K296" i="5" s="1"/>
  <c r="J360" i="5"/>
  <c r="K360" i="5" s="1"/>
  <c r="J210" i="5"/>
  <c r="K210" i="5" s="1"/>
  <c r="J76" i="5"/>
  <c r="K76" i="5" s="1"/>
  <c r="J180" i="5"/>
  <c r="K180" i="5" s="1"/>
  <c r="J221" i="5"/>
  <c r="K221" i="5" s="1"/>
  <c r="J132" i="5"/>
  <c r="K132" i="5" s="1"/>
  <c r="J126" i="5"/>
  <c r="K126" i="5" s="1"/>
  <c r="J276" i="5"/>
  <c r="K276" i="5" s="1"/>
  <c r="J233" i="5"/>
  <c r="K233" i="5" s="1"/>
  <c r="J316" i="5"/>
  <c r="K316" i="5" s="1"/>
  <c r="J108" i="5"/>
  <c r="K108" i="5" s="1"/>
  <c r="J89" i="5"/>
  <c r="K89" i="5" s="1"/>
  <c r="J271" i="5"/>
  <c r="K271" i="5" s="1"/>
  <c r="J232" i="5"/>
  <c r="K232" i="5" s="1"/>
  <c r="J102" i="5"/>
  <c r="K102" i="5" s="1"/>
  <c r="J24" i="5"/>
  <c r="K24" i="5" s="1"/>
  <c r="J88" i="5"/>
  <c r="K88" i="5" s="1"/>
  <c r="J106" i="5"/>
  <c r="K106" i="5" s="1"/>
  <c r="J365" i="5"/>
  <c r="K365" i="5" s="1"/>
  <c r="J67" i="5"/>
  <c r="K67" i="5" s="1"/>
  <c r="J394" i="5"/>
  <c r="K394" i="5" s="1"/>
  <c r="J48" i="5"/>
  <c r="K48" i="5" s="1"/>
  <c r="J40" i="5"/>
  <c r="K40" i="5" s="1"/>
  <c r="J42" i="5"/>
  <c r="K42" i="5" s="1"/>
  <c r="J282" i="5"/>
  <c r="K282" i="5" s="1"/>
  <c r="J330" i="5"/>
  <c r="K330" i="5" s="1"/>
  <c r="J61" i="5"/>
  <c r="K61" i="5" s="1"/>
  <c r="J237" i="5"/>
  <c r="K237" i="5" s="1"/>
  <c r="J334" i="5"/>
  <c r="K334" i="5" s="1"/>
  <c r="J14" i="5"/>
  <c r="K14" i="5" s="1"/>
  <c r="J403" i="5"/>
  <c r="K403" i="5" s="1"/>
  <c r="J243" i="5"/>
  <c r="K243" i="5" s="1"/>
  <c r="J388" i="5"/>
  <c r="K388" i="5" s="1"/>
  <c r="J378" i="5"/>
  <c r="K378" i="5" s="1"/>
  <c r="J393" i="5"/>
  <c r="K393" i="5" s="1"/>
  <c r="J5" i="5"/>
  <c r="K5" i="5" s="1"/>
  <c r="J299" i="5"/>
  <c r="K299" i="5" s="1"/>
  <c r="J6" i="5"/>
  <c r="K6" i="5" s="1"/>
  <c r="J298" i="5"/>
  <c r="K298" i="5" s="1"/>
  <c r="J207" i="5"/>
  <c r="K207" i="5" s="1"/>
  <c r="J206" i="5"/>
  <c r="K206" i="5" s="1"/>
  <c r="J291" i="5"/>
  <c r="K291" i="5" s="1"/>
  <c r="J355" i="5"/>
  <c r="K355" i="5" s="1"/>
  <c r="J383" i="5"/>
  <c r="K383" i="5" s="1"/>
  <c r="J181" i="5"/>
  <c r="K181" i="5" s="1"/>
  <c r="J220" i="5"/>
  <c r="K220" i="5" s="1"/>
  <c r="J139" i="5"/>
  <c r="K139" i="5" s="1"/>
  <c r="J161" i="5"/>
  <c r="K161" i="5" s="1"/>
  <c r="J117" i="5"/>
  <c r="K117" i="5" s="1"/>
  <c r="J272" i="5"/>
  <c r="K272" i="5" s="1"/>
  <c r="J269" i="5"/>
  <c r="K269" i="5" s="1"/>
  <c r="J116" i="5"/>
  <c r="K116" i="5" s="1"/>
  <c r="J120" i="5"/>
  <c r="K120" i="5" s="1"/>
  <c r="J39" i="5"/>
  <c r="K39" i="5" s="1"/>
  <c r="J160" i="5"/>
  <c r="K160" i="5" s="1"/>
  <c r="J148" i="5"/>
  <c r="K148" i="5" s="1"/>
  <c r="J311" i="5"/>
  <c r="K311" i="5" s="1"/>
  <c r="J80" i="5"/>
  <c r="K80" i="5" s="1"/>
  <c r="J130" i="5"/>
  <c r="K130" i="5" s="1"/>
  <c r="J372" i="5"/>
  <c r="K372" i="5" s="1"/>
  <c r="J354" i="5"/>
  <c r="K354" i="5" s="1"/>
  <c r="J84" i="5"/>
  <c r="K84" i="5" s="1"/>
  <c r="J97" i="5"/>
  <c r="K97" i="5" s="1"/>
  <c r="J226" i="5"/>
  <c r="K226" i="5" s="1"/>
  <c r="J53" i="5"/>
  <c r="K53" i="5" s="1"/>
  <c r="J234" i="5"/>
  <c r="K234" i="5" s="1"/>
  <c r="J405" i="5"/>
  <c r="K405" i="5" s="1"/>
  <c r="J371" i="5"/>
  <c r="K371" i="5" s="1"/>
  <c r="J370" i="5"/>
  <c r="K370" i="5" s="1"/>
  <c r="J41" i="5"/>
  <c r="K41" i="5" s="1"/>
  <c r="J338" i="5"/>
  <c r="K338" i="5" s="1"/>
  <c r="J64" i="5"/>
  <c r="K64" i="5" s="1"/>
  <c r="J66" i="5"/>
  <c r="K66" i="5" s="1"/>
  <c r="J15" i="5"/>
  <c r="K15" i="5" s="1"/>
  <c r="J300" i="5"/>
  <c r="K300" i="5" s="1"/>
  <c r="J306" i="5"/>
  <c r="K306" i="5" s="1"/>
  <c r="J315" i="5"/>
  <c r="K315" i="5" s="1"/>
  <c r="J336" i="5"/>
  <c r="K336" i="5" s="1"/>
  <c r="J331" i="5"/>
  <c r="K331" i="5" s="1"/>
  <c r="J407" i="5"/>
  <c r="K407" i="5" s="1"/>
  <c r="J173" i="5"/>
  <c r="K173" i="5" s="1"/>
  <c r="J123" i="5"/>
  <c r="K123" i="5" s="1"/>
  <c r="J155" i="5"/>
  <c r="K155" i="5" s="1"/>
  <c r="J121" i="5"/>
  <c r="K121" i="5" s="1"/>
  <c r="J285" i="5"/>
  <c r="K285" i="5" s="1"/>
  <c r="J191" i="5"/>
  <c r="K191" i="5" s="1"/>
  <c r="J404" i="5"/>
  <c r="K404" i="5" s="1"/>
  <c r="J145" i="5"/>
  <c r="K145" i="5" s="1"/>
  <c r="J167" i="5"/>
  <c r="K167" i="5" s="1"/>
  <c r="J238" i="5"/>
  <c r="K238" i="5" s="1"/>
  <c r="J135" i="5"/>
  <c r="K135" i="5" s="1"/>
  <c r="J129" i="5"/>
  <c r="K129" i="5" s="1"/>
  <c r="J133" i="5"/>
  <c r="K133" i="5" s="1"/>
  <c r="J149" i="5"/>
  <c r="K149" i="5" s="1"/>
  <c r="J280" i="5"/>
  <c r="K280" i="5" s="1"/>
</calcChain>
</file>

<file path=xl/sharedStrings.xml><?xml version="1.0" encoding="utf-8"?>
<sst xmlns="http://schemas.openxmlformats.org/spreadsheetml/2006/main" count="3241" uniqueCount="1274">
  <si>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</si>
  <si>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</si>
  <si>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</si>
  <si>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</si>
  <si>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</si>
  <si>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</si>
  <si>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</si>
  <si>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</si>
  <si>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</si>
  <si>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</si>
  <si>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</si>
  <si>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Аминофиллин</t>
  </si>
  <si>
    <t>Аскорбиновая кислота</t>
  </si>
  <si>
    <t>Ацикловир</t>
  </si>
  <si>
    <t>Бисопролол</t>
  </si>
  <si>
    <t>Ванкомицин</t>
  </si>
  <si>
    <t>Глицирризиновая кислота+Фосфолипиды</t>
  </si>
  <si>
    <t>Диазепам</t>
  </si>
  <si>
    <t>Сибазон</t>
  </si>
  <si>
    <t>4602676003284</t>
  </si>
  <si>
    <t>Диклофенак</t>
  </si>
  <si>
    <t>Доксазозин</t>
  </si>
  <si>
    <t>концентрат для приготовления раствора для инфузий, 20 мг/мл, 5 мл - флаконы (1)  - пачки картонные</t>
  </si>
  <si>
    <t>Калия йодид</t>
  </si>
  <si>
    <t>Ксилометазолин</t>
  </si>
  <si>
    <t>Левофлоксацин</t>
  </si>
  <si>
    <t>Лидокаин</t>
  </si>
  <si>
    <t>Лизиноприл</t>
  </si>
  <si>
    <t>Линезолид</t>
  </si>
  <si>
    <t>Лозартан</t>
  </si>
  <si>
    <t>Меропенем</t>
  </si>
  <si>
    <t>Метформин</t>
  </si>
  <si>
    <t>Пентоксифиллин</t>
  </si>
  <si>
    <t>Платифиллин</t>
  </si>
  <si>
    <t>Ропивакаин</t>
  </si>
  <si>
    <t>Тизанидин</t>
  </si>
  <si>
    <t>Тиоктовая кислота</t>
  </si>
  <si>
    <t>таблетки, 5 мг, 10 шт. - упаковки ячейковые контурные (2)  - пачки картонные</t>
  </si>
  <si>
    <t>Цефотаксим</t>
  </si>
  <si>
    <t>Цефтриаксон</t>
  </si>
  <si>
    <t>Ципрофлоксацин</t>
  </si>
  <si>
    <t>Эналаприл</t>
  </si>
  <si>
    <t>Этанол</t>
  </si>
  <si>
    <t>Этиловый спирт</t>
  </si>
  <si>
    <t>Деферазирокс</t>
  </si>
  <si>
    <t>Бифидобактерии бифидум</t>
  </si>
  <si>
    <t>Бифидумбактерин</t>
  </si>
  <si>
    <t>таблетки, 5 мг, 10 шт. - упаковки ячейковые контурные (3)  - пачки картонные</t>
  </si>
  <si>
    <t>Гепарин натрия</t>
  </si>
  <si>
    <t>Дабигатрана этексилат</t>
  </si>
  <si>
    <t>Анастрозол</t>
  </si>
  <si>
    <t>Окситоцин</t>
  </si>
  <si>
    <t>Смектит диоктаэдрический</t>
  </si>
  <si>
    <t>Гемцитабин</t>
  </si>
  <si>
    <t>Эуфиллин</t>
  </si>
  <si>
    <t>ЛС-000371</t>
  </si>
  <si>
    <t>Карведилол</t>
  </si>
  <si>
    <t>таблетки, 10 мг, 10 шт. - упаковки ячейковые контурные (3)  - пачки картонные</t>
  </si>
  <si>
    <t>Фторурацил</t>
  </si>
  <si>
    <t>Нилотиниб</t>
  </si>
  <si>
    <t>Клотримазол</t>
  </si>
  <si>
    <t>Цефепим</t>
  </si>
  <si>
    <t>порошок для приготовления раствора для внутривенного и внутримышечного введения, 1 г, 1 г - флаконы (1)  - пачки картонные</t>
  </si>
  <si>
    <t>Каспофунгин</t>
  </si>
  <si>
    <t>Каптоприл</t>
  </si>
  <si>
    <t>Амиодарон</t>
  </si>
  <si>
    <t>ЛС-001105</t>
  </si>
  <si>
    <t>4601669004208</t>
  </si>
  <si>
    <t>Пропранолол</t>
  </si>
  <si>
    <t>Анаприлин</t>
  </si>
  <si>
    <t>Карбамазепин</t>
  </si>
  <si>
    <t>Ламивудин</t>
  </si>
  <si>
    <t>Ретинол</t>
  </si>
  <si>
    <t>таблетки, 2 мг, 10 шт. - упаковки ячейковые контурные (3)  - пачки картонные</t>
  </si>
  <si>
    <t>Атропин</t>
  </si>
  <si>
    <t>Кальция фолинат</t>
  </si>
  <si>
    <t>Рокурония бромид</t>
  </si>
  <si>
    <t>Ситаглиптин</t>
  </si>
  <si>
    <t>Эрлотиниб</t>
  </si>
  <si>
    <t>Метформин Канон</t>
  </si>
  <si>
    <t>ЛП-001724</t>
  </si>
  <si>
    <t>порошок для приготовления раствора для внутривенного и внутримышечного введения, 1 г, 1 г - флаконы (10)  - пачки картонные</t>
  </si>
  <si>
    <t xml:space="preserve">Вл.Вып.к.Перв.Уп.Втор.Уп.Пр.Дальхимфарм ОАО, Россия (2702010564); </t>
  </si>
  <si>
    <t>J01MA02</t>
  </si>
  <si>
    <t>C09AA01</t>
  </si>
  <si>
    <t>A10BA02</t>
  </si>
  <si>
    <t>A11GA01</t>
  </si>
  <si>
    <t>Терлипрессин</t>
  </si>
  <si>
    <t>H01BA04</t>
  </si>
  <si>
    <t>Деносумаб</t>
  </si>
  <si>
    <t>M05BX04</t>
  </si>
  <si>
    <t>Тикагрелор</t>
  </si>
  <si>
    <t>A07BC05</t>
  </si>
  <si>
    <t>C09CA01</t>
  </si>
  <si>
    <t>A16AX01</t>
  </si>
  <si>
    <t>A11CA01</t>
  </si>
  <si>
    <t>Натамицин</t>
  </si>
  <si>
    <t>таблетки, 40 мг, 10 шт. - упаковки ячейковые контурные (5)  - пачки картонные</t>
  </si>
  <si>
    <t>C07AA05</t>
  </si>
  <si>
    <t>C07AB07</t>
  </si>
  <si>
    <t>таблетки, 25 мг, 10 шт. - упаковки ячейковые контурные (4)  - пачки картонные</t>
  </si>
  <si>
    <t>J01XX08</t>
  </si>
  <si>
    <t>N03AF01</t>
  </si>
  <si>
    <t>R01AA07</t>
  </si>
  <si>
    <t>таблетки, 10 мг, 30 шт. - упаковки ячейковые контурные (1)  - пачки картонные</t>
  </si>
  <si>
    <t>таблетки, 4 мг, 10 шт. - упаковки ячейковые контурные (3)  - пачки картонные</t>
  </si>
  <si>
    <t>R03DA05</t>
  </si>
  <si>
    <t>таблетки, 2 мг, 10 шт. - упаковки ячейковые контурные (5)  - пачки картонные</t>
  </si>
  <si>
    <t>C01BD01</t>
  </si>
  <si>
    <t>M01AB05</t>
  </si>
  <si>
    <t>J01MA12</t>
  </si>
  <si>
    <t>таблетки, 2 мг, 10 шт. - блистер (3)  - пачка картонная</t>
  </si>
  <si>
    <t>C02CA04</t>
  </si>
  <si>
    <t>B01AE07</t>
  </si>
  <si>
    <t>N01BB02</t>
  </si>
  <si>
    <t>V03AF03</t>
  </si>
  <si>
    <t>L01BC02</t>
  </si>
  <si>
    <t>J01DD01</t>
  </si>
  <si>
    <t>D08AX08</t>
  </si>
  <si>
    <t>L02BG03</t>
  </si>
  <si>
    <t>таблетки, 16 мг, 10 шт. - упаковки ячейковые контурные (3)  - пачки картонные</t>
  </si>
  <si>
    <t>суппозитории вагинальные, 100 мг, 3 шт. - упаковки ячейковые контурные (1)  - пачки картонные</t>
  </si>
  <si>
    <t>G01AA02</t>
  </si>
  <si>
    <t>J07CA06</t>
  </si>
  <si>
    <t>ЛСР-005121/08</t>
  </si>
  <si>
    <t>4640017590062</t>
  </si>
  <si>
    <t>M03AC09</t>
  </si>
  <si>
    <t>J01XA01</t>
  </si>
  <si>
    <t>H01BB02</t>
  </si>
  <si>
    <t>A03A</t>
  </si>
  <si>
    <t>C09AA02</t>
  </si>
  <si>
    <t>таблетки, 150 мг, 10 шт. - упаковки ячейковые контурные (3)  - пачки картонные</t>
  </si>
  <si>
    <t>V03AC03</t>
  </si>
  <si>
    <t>C09AA03</t>
  </si>
  <si>
    <t>J05AF05</t>
  </si>
  <si>
    <t>N05BA01</t>
  </si>
  <si>
    <t>таблетки, 20 мг, 10 шт. - упаковки ячейковые контурные (3)  - пачки картонные</t>
  </si>
  <si>
    <t>J01DE01</t>
  </si>
  <si>
    <t>Метилпреднизолон</t>
  </si>
  <si>
    <t>H02AB04</t>
  </si>
  <si>
    <t>J01DD04</t>
  </si>
  <si>
    <t>таблетки, 150 мг, 10 шт - упаковки ячейковые контурные (3)  - пачки картонные</t>
  </si>
  <si>
    <t>таблетки, 200 мг, 10 шт - упаковки ячейковые контурные (3)  - пачки картонные</t>
  </si>
  <si>
    <t>Железа [III] гидроксид сахарозный комплекс</t>
  </si>
  <si>
    <t>J01DH02</t>
  </si>
  <si>
    <t>Атропина сульфат</t>
  </si>
  <si>
    <t>Ботулинический токсин типа A-гемагглютинин комплекс</t>
  </si>
  <si>
    <t>Допамин</t>
  </si>
  <si>
    <t>Доцетаксел</t>
  </si>
  <si>
    <t>Мелфалан</t>
  </si>
  <si>
    <t>таблетки, 4 мг, 10 шт. - упаковки ячейковые контурные (10)  - пачки картонные</t>
  </si>
  <si>
    <t>таблетки, 4 мг, 10 шт. - упаковки ячейковые контурные (5)  - пачки картонные</t>
  </si>
  <si>
    <t>таблетки, 4 мг, 10 шт. - упаковки ячейковые контурные (2)  - пачки картонные</t>
  </si>
  <si>
    <t>порошок для приготовления раствора для внутривенного и внутримышечного введения, 1 г, 1 г - флаконы (5)  - пачки картонные</t>
  </si>
  <si>
    <t>Ипратропия бромид+Фенотерол</t>
  </si>
  <si>
    <t>A05BA</t>
  </si>
  <si>
    <t>A07FA</t>
  </si>
  <si>
    <t>П N015616/01</t>
  </si>
  <si>
    <t>4810201002309</t>
  </si>
  <si>
    <t>Р N002188/01</t>
  </si>
  <si>
    <t>Кандид-В6</t>
  </si>
  <si>
    <t>Р N002220/01</t>
  </si>
  <si>
    <t>Сорафениб</t>
  </si>
  <si>
    <t>лиофилизат для приготовления раствора для инфузий, 1000 мг,  - флакон (1)  - пачка картонная</t>
  </si>
  <si>
    <t>M03AX01</t>
  </si>
  <si>
    <t>L01CD02</t>
  </si>
  <si>
    <t>J05AB01</t>
  </si>
  <si>
    <t>таблетки, 12.5 мг, 10 шт. - упаковки ячейковые контурные (3)  - пачки картонные</t>
  </si>
  <si>
    <t>C07AG02</t>
  </si>
  <si>
    <t>таблетки, 25 мг, 10 шт. - упаковки ячейковые контурные (3)  - пачки картонные</t>
  </si>
  <si>
    <t>таблетки, 10 мг, 14 шт. - упаковки ячейковые контурные (4)  - пачки картонные</t>
  </si>
  <si>
    <t>таблетки, 10 мг, 14 шт. - упаковки ячейковые контурные (8)  - пачки картонные</t>
  </si>
  <si>
    <t>таблетки, 40 мг, 14 шт. - упаковки ячейковые контурные (4)  - пачки картонные</t>
  </si>
  <si>
    <t>таблетки, 40 мг, 14 шт. - упаковки ячейковые контурные (8)  - пачки картонные</t>
  </si>
  <si>
    <t>C04AD03</t>
  </si>
  <si>
    <t>B01AB01</t>
  </si>
  <si>
    <t>суппозитории вагинальные, 100 мг, 3 шт. - упаковки ячейковые контурные (2)  - пачки картонные</t>
  </si>
  <si>
    <t>таблетки, 10 мг, 50 шт. - упаковки ячейковые контурные (1)  - пачки картонные</t>
  </si>
  <si>
    <t>ЛП-004424</t>
  </si>
  <si>
    <t>4680020180812</t>
  </si>
  <si>
    <t>таблетки, 10 мг, 50 шт. - упаковки ячейковые контурные (2)  - пачки картонные</t>
  </si>
  <si>
    <t>4680020180829</t>
  </si>
  <si>
    <t>Руксолитиниб</t>
  </si>
  <si>
    <t>таблетки, 15 мг, 14 шт. - блистеры (4)  - пачки картонные</t>
  </si>
  <si>
    <t>Долутегравир</t>
  </si>
  <si>
    <t>Панитумумаб</t>
  </si>
  <si>
    <t xml:space="preserve">Вл.Вып.к.Перв.Уп.Втор.Уп.Пр.Акционерное общество "Химико-фармацевтический комбинат "АКРИХИН" (АО "АКРИХИН"), Россия (5031013320); </t>
  </si>
  <si>
    <t>Диметилфумарат</t>
  </si>
  <si>
    <t xml:space="preserve">Вл.Вып.к.Перв.Уп.Втор.Уп.Пр.Закрытое акционерное общество "Канонфарма продакшн" (ЗАО "Канонфарма продакшн"), Россия (5050026081); </t>
  </si>
  <si>
    <t>капсулы, 150 мг, 10 шт. - упаковки ячейковые контурные (3)  - пачки картонные</t>
  </si>
  <si>
    <t>таблетки, 4 мг, 10 шт. - блистер (3)  - пачка картонная</t>
  </si>
  <si>
    <t>таблетки, 5 мг, 14 шт. - контурная ячейковая упаковка (2)  - пачка картонная</t>
  </si>
  <si>
    <t>N01BB09</t>
  </si>
  <si>
    <t>таблетки, покрытые пленочной оболочкой, 500 мг, 10 шт. - упаковки ячейковые контурные (6)  - пачки картонные</t>
  </si>
  <si>
    <t>таблетки, покрытые пленочной оболочкой, 500 мг, 60 шт. - банки (1)  - пачки картонные</t>
  </si>
  <si>
    <t>N06BX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</si>
  <si>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</si>
  <si>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</si>
  <si>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>B03AC</t>
  </si>
  <si>
    <t xml:space="preserve">Вл.Вып.к.Перв.Уп.Втор.Уп.Пр.Акционерное общество "ВЕРТЕКС" (АО "ВЕРТЕКС"), Россия (7810180435);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</si>
  <si>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</si>
  <si>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 xml:space="preserve">Вл.Вып.к.Перв.Уп.Втор.Уп.Пр.Открытое акционерное общество "Фармстандарт-Лексредства" (ОАО "Фармстандарт-Лексредства"), Россия (4631002737); </t>
  </si>
  <si>
    <t xml:space="preserve">Вл.Новартис Фарма АГ, Швейцария (CHE-106.052.527); Вып.к.Перв.Уп.Втор.Уп.Пр.Новартис Фарма Штейн АГ, Швейцария (CHE 108.644.360); </t>
  </si>
  <si>
    <t xml:space="preserve">Вл.Вып.к.Перв.Уп.Втор.Уп.Пр.Закрытое акционерное общество "ФармФирма "Сотекс" (ЗАО "ФармФирма "Сотекс"), Россия (7715240941); </t>
  </si>
  <si>
    <t xml:space="preserve">Вл.Вып.к.Перв.Уп.Втор.Уп.Пр.АО "КРКА, д.д., Ново место", Словения (SI 82646716); </t>
  </si>
  <si>
    <t xml:space="preserve">Вл.Вып.к.Перв.Уп.Втор.Уп.Пр.Непубличное акционерное общество "Северная звезда" (НАО "Северная звезда"), Россия (7720185196); </t>
  </si>
  <si>
    <t xml:space="preserve">Вл.Вып.к.Перв.Уп.Втор.Уп.Пр.Акционерное общество "Биннофарм" (АО "Биннофарм"), Россия (7735518627); </t>
  </si>
  <si>
    <t>Солифенацин</t>
  </si>
  <si>
    <t>Соликса-Ксантис</t>
  </si>
  <si>
    <t>таблетки, покрытые пленочной оболочкой, 5 мг, 10 шт. - блистеры (6)  - пачки картонные</t>
  </si>
  <si>
    <t xml:space="preserve">Вл.Ксантис Фарма Лимитед, Кипр (10340803Y); Вып.к.Перв.Уп.Втор.Уп.Пр.Санека Фармасьютикалс а.с., Словацкая республика (SK2023599842); </t>
  </si>
  <si>
    <t>G04BD08</t>
  </si>
  <si>
    <t>4650069651697</t>
  </si>
  <si>
    <t>таблетки, покрытые пленочной оболочкой, 10 мг, 10 шт. - блистеры (9)  - пачки картонные</t>
  </si>
  <si>
    <t>4650069651734</t>
  </si>
  <si>
    <t>таблетки, покрытые пленочной оболочкой, 10 мг, 10 шт. - блистеры (6)  - пачки картонные</t>
  </si>
  <si>
    <t>4650069651727</t>
  </si>
  <si>
    <t>таблетки, покрытые пленочной оболочкой, 5 мг, 10 шт. - блистеры (3)  - пачки картонные</t>
  </si>
  <si>
    <t>4650069651680</t>
  </si>
  <si>
    <t>таблетки, покрытые пленочной оболочкой, 5 мг, 10 шт. - блистеры (9)  - пачки картонные</t>
  </si>
  <si>
    <t>4650069651703</t>
  </si>
  <si>
    <t>таблетки, покрытые пленочной оболочкой, 10 мг, 10 шт. - блистеры (3)  - пачки картонные</t>
  </si>
  <si>
    <t>4650069651710</t>
  </si>
  <si>
    <t xml:space="preserve">Вл.ООО "Лайф Сайнсес ОХФК", Россия (4025440138); Вып.к.Перв.Уп.Втор.Уп.Пр.Общество с ограниченной ответственностью Фирма "ФЕРМЕНТ" (ООО Фирма "ФЕРМЕНТ"), Россия (7734116347); </t>
  </si>
  <si>
    <t>таблетки, 6.25 мг, 10 шт. - упаковки ячейковые контурные (3)  - пачки картонные</t>
  </si>
  <si>
    <t xml:space="preserve">Вл.Амджен Европа Б.В., Нидерланды (NL804580479B01); Перв.Уп.Пр.Амджен Мэньюфэкчуринг Лимитед, Пуэрто-Рико, США (NL815398 761 B01); Вып.к.Втор.Уп.Общество с ограниченной ответственностью "Добролек" (ООО "Добролек"), Россия (7724774770); </t>
  </si>
  <si>
    <t>таблетки, 2 мг, 10 шт. - упаковки ячейковые контурные (2)  - пачки картонные</t>
  </si>
  <si>
    <t>капсулы, 150 мг, 10 шт. - упаковки ячейковые контурные (6)  - пачки картонные</t>
  </si>
  <si>
    <t>J02AX04</t>
  </si>
  <si>
    <t xml:space="preserve">Вл.Вып.к.Перв.Уп.Втор.Уп.Пр.Общество с ограниченной ответственностью "Гротекс" (ООО "Гротекс"), Россия (7814459396); </t>
  </si>
  <si>
    <t>таблетки, 10 мг, 10 шт. - контурная ячейковая упаковка (2)  - пачка картонная</t>
  </si>
  <si>
    <t xml:space="preserve">Вл.Открытое акционерное общество "Ирбитский химико-фармацевтический завод" (ОАО "Ирбитский химфармзавод"), Россия (6611000252); Вып.к.Перв.Уп.Втор.Уп.Пр.Открытое акционерное общество "Ирбитский химико-фармацевтический завод" (ОАО "Ирбитский химфармзавод"), Россия (6611000252); </t>
  </si>
  <si>
    <t>Анаприлин Реневал</t>
  </si>
  <si>
    <t xml:space="preserve">Вл.Вып.к.Перв.Уп.Втор.Уп.Пр.Акционерное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</si>
  <si>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 xml:space="preserve">Вл.Акционерное общество "АЛИУМ" (АО "АЛИУМ"), Россия (5077009710); Перв.Уп.Втор.Уп.Пр.Акционерное общество "АЛИУМ" (АО "АЛИУМ"), Россия (5077009710); Вып.к.Акционерное общество "АЛИУМ" (АО "АЛИУМ"), Россия (5077009710); </t>
  </si>
  <si>
    <t xml:space="preserve">Вл.Вып.к.Перв.Уп.Втор.Уп.Пр.Акционерное общество "Татхимфармпрепараты" (АО "Татхимфармпрепараты" ), Россия (1658047200); </t>
  </si>
  <si>
    <t>таблетки, 4 мг, 30 шт. - банки (1)  - пачки картонные</t>
  </si>
  <si>
    <t>таблетки, покрытые пленочной оболочкой, 150 мг, 10 шт. - блистеры (6)  - пачки картонные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</si>
  <si>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 Фарм" (ООО "Озон Фарм"), Россия (6345022831); </t>
  </si>
  <si>
    <t>S01FA01</t>
  </si>
  <si>
    <t>ЛП-006349</t>
  </si>
  <si>
    <t xml:space="preserve">Вл.Вып.к.Перв.Уп.Втор.Уп.Пр.Общество с ограниченной ответственностью "Фармасинтез-Тюмень" (ООО "Фармасинтез-Тюмень"), Россия (7203332653); </t>
  </si>
  <si>
    <t xml:space="preserve">Вл.Вып.к.Перв.Уп.Втор.Уп.Пр.Акционерное общество "Брынцалов-А" (АО "Брынцалов-А"), Россия (0411032048); </t>
  </si>
  <si>
    <t xml:space="preserve">Вл.Сандоз д.д., Словения (SI76665623); Вып.к.Перв.Уп.Втор.Уп.Пр.Общество с ограниченной ответственностью "Новартис Нева" (ООО "Новартис Нева"), Россия (7814494665); </t>
  </si>
  <si>
    <t xml:space="preserve">Вл.Вып.к.Перв.Уп.Втор.Уп.Пр.Общество с ограниченной ответственностью "КРКА-РУС" (ООО "КРКА-РУС"), Россия (5017036276); </t>
  </si>
  <si>
    <t>раствор для инъекций, 20 мг/мл, 2 мл - ампула (10)  - пачка картонная</t>
  </si>
  <si>
    <t>раствор для инъекций, 100 мг/мл, 2 мл - ампула (10)  - пачка картонная</t>
  </si>
  <si>
    <t>Полипептиды коры головного мозга скота</t>
  </si>
  <si>
    <t>лиофилизат для приготовления раствора для внутримышечного введения, 10 мг, 22 мг - флаконы (10)  - пачки картонные</t>
  </si>
  <si>
    <t>4607008360011</t>
  </si>
  <si>
    <t>Дата вступления в силу</t>
  </si>
  <si>
    <t>таблетки, 5 мг, 30 шт. - упаковки ячейковые контурные (1)  - пачки картонные</t>
  </si>
  <si>
    <t>Кандид</t>
  </si>
  <si>
    <t>8904091105908</t>
  </si>
  <si>
    <t>Ксимелин Эко с ментолом</t>
  </si>
  <si>
    <t>4603695001121</t>
  </si>
  <si>
    <t>4602546004618</t>
  </si>
  <si>
    <t>4602546004274</t>
  </si>
  <si>
    <t>4602546001976</t>
  </si>
  <si>
    <t>4603779006592</t>
  </si>
  <si>
    <t>4605180006093</t>
  </si>
  <si>
    <t>Лизиноприл Канон</t>
  </si>
  <si>
    <t>4606486013600</t>
  </si>
  <si>
    <t>4606486013648</t>
  </si>
  <si>
    <t>4606486013723</t>
  </si>
  <si>
    <t>4606486013761</t>
  </si>
  <si>
    <t>4606486013846</t>
  </si>
  <si>
    <t>4606486013884</t>
  </si>
  <si>
    <t>8904091100613</t>
  </si>
  <si>
    <t>4604060993966</t>
  </si>
  <si>
    <t>4604060993942</t>
  </si>
  <si>
    <t>4604060993904</t>
  </si>
  <si>
    <t>4604060993881</t>
  </si>
  <si>
    <t>4602824019716</t>
  </si>
  <si>
    <t>4606486015383</t>
  </si>
  <si>
    <t>4606486015420</t>
  </si>
  <si>
    <t>ЛСР-005891/08</t>
  </si>
  <si>
    <t>4603276006835</t>
  </si>
  <si>
    <t>ЛСР-007830/08</t>
  </si>
  <si>
    <t>Р N002315/01</t>
  </si>
  <si>
    <t>4607027765132</t>
  </si>
  <si>
    <t>раствор для наружного применения, 70%, 100 мл - флаконы (1)  - пачки картонные</t>
  </si>
  <si>
    <t>ЛП-000709</t>
  </si>
  <si>
    <t>4605077005079</t>
  </si>
  <si>
    <t>4603679003639</t>
  </si>
  <si>
    <t>4603679003981</t>
  </si>
  <si>
    <t>M03BX02</t>
  </si>
  <si>
    <t>R03AL01</t>
  </si>
  <si>
    <t>Омализумаб</t>
  </si>
  <si>
    <t>R03DX05</t>
  </si>
  <si>
    <t>таблетки, 150 мг, 15 шт. - упаковки ячейковые контурные (2)  - пачки картонные</t>
  </si>
  <si>
    <t>G01AF02</t>
  </si>
  <si>
    <t>L01XE05</t>
  </si>
  <si>
    <t>спрей назальный дозированный, 140 мкг/доза, 10 мл - флаконы (1)  - пачки картонные</t>
  </si>
  <si>
    <t>капсулы, 110 мг, 10 шт. - упаковки ячейковые контурные (3)  - пачки картонные</t>
  </si>
  <si>
    <t>капсулы, 110 мг, 10 шт. - упаковки ячейковые контурные (6)  - пачки картонные</t>
  </si>
  <si>
    <t>C01CA04</t>
  </si>
  <si>
    <t>капсулы, 5 доз, 10 шт. - банки полимерные (1)  - пачки картонные</t>
  </si>
  <si>
    <t>4610017500798</t>
  </si>
  <si>
    <t>порошок для приготовления раствора для внутривенного и внутримышечного введения, 0.5 г, 0.5 г - флаконы (1)  - пачки картонные</t>
  </si>
  <si>
    <t>4605077009725</t>
  </si>
  <si>
    <t>4605077009732</t>
  </si>
  <si>
    <t>L01BC05</t>
  </si>
  <si>
    <t>таблетки, 20 мг, 10 шт. - контурная ячейковая упаковка (2)  - пачка картонная</t>
  </si>
  <si>
    <t>таблетки, 40 мг, 25 шт. - упаковки ячейковые контурные (2)  - пачки картонные</t>
  </si>
  <si>
    <t>Р N001329/01</t>
  </si>
  <si>
    <t>таблетки, 200 мг, 10 шт - упаковки ячейковые контурные (4)  - пачки картонные</t>
  </si>
  <si>
    <t>B01AC24</t>
  </si>
  <si>
    <t>таблетки, 50 мг, 10 шт. - контурная ячейковая упаковка (3)  - пачка картонная</t>
  </si>
  <si>
    <t>4603695001138</t>
  </si>
  <si>
    <t>ЛСР-003089/08</t>
  </si>
  <si>
    <t>4605964002778</t>
  </si>
  <si>
    <t>4603779007247</t>
  </si>
  <si>
    <t>лиофилизат для приготовления раствора для инфузий, 1000 мг, 1000 мг - флакон (1)  - пачка картонная</t>
  </si>
  <si>
    <t>Метформин-Акрихин</t>
  </si>
  <si>
    <t>таблетки, 20 мг, 30 шт. - упаковки ячейковые контурные (1)  - пачки картонные</t>
  </si>
  <si>
    <t>Р N003192/01</t>
  </si>
  <si>
    <t>4603779010520</t>
  </si>
  <si>
    <t>Ксимелин Эко</t>
  </si>
  <si>
    <t>8904091105816</t>
  </si>
  <si>
    <t>4607007170239</t>
  </si>
  <si>
    <t>4607007170246</t>
  </si>
  <si>
    <t xml:space="preserve">Вл.Вып.к.Перв.Уп.Втор.Уп.Пр.ЗАО "Экополис", Россия (3317000319); </t>
  </si>
  <si>
    <t>H03CA</t>
  </si>
  <si>
    <t>таблетки, 50 мг, 10 шт. - контурная ячейковая упаковка (2)  - пачка картонная</t>
  </si>
  <si>
    <t>A10BH01</t>
  </si>
  <si>
    <t>таблетки, 200 мг, 10 шт - упаковки ячейковые контурные (2)  - пачки картонные</t>
  </si>
  <si>
    <t>концентрат для приготовления раствора для наружного применения, 95%, 100 мл - флаконы (1)  - пачки картонные</t>
  </si>
  <si>
    <t>4610017500804</t>
  </si>
  <si>
    <t>таблетки, 16 мг, 10 шт. - упаковки ячейковые контурные (5)  - пачки картонные</t>
  </si>
  <si>
    <t>таблетки, 40 мг, 25 шт. - упаковки ячейковые контурные (4)  - пачки картонные</t>
  </si>
  <si>
    <t>4680020180843</t>
  </si>
  <si>
    <t>4680020180836</t>
  </si>
  <si>
    <t>таблетки, 10 мг, 25 шт. - контурная ячейковая упаковка (2)  - пачка картонная</t>
  </si>
  <si>
    <t>ЛП-003432</t>
  </si>
  <si>
    <t>4605422012059</t>
  </si>
  <si>
    <t>Эмпаглифлозин</t>
  </si>
  <si>
    <t>4607008132496</t>
  </si>
  <si>
    <t>Маравирок</t>
  </si>
  <si>
    <t>J05AX09</t>
  </si>
  <si>
    <t>4607008131956</t>
  </si>
  <si>
    <t>4607008131963</t>
  </si>
  <si>
    <t>Декскетопрофен</t>
  </si>
  <si>
    <t>M01AE17</t>
  </si>
  <si>
    <t>4601969008449</t>
  </si>
  <si>
    <t>4650062750083</t>
  </si>
  <si>
    <t>порошок для приготовления раствора для внутривенного введения, 1 г, 1 г - флаконы (10)  - пачки картонные</t>
  </si>
  <si>
    <t>порошок для приготовления раствора для внутривенного введения, 1 г, 1 г - флаконы (1)  - пачки картонные</t>
  </si>
  <si>
    <t>концентрат для приготовления раствора для наружного применения, 95%, 10 л - канистры (1)  - для стационаров</t>
  </si>
  <si>
    <t>4604060006079</t>
  </si>
  <si>
    <t>таблетки, 40 мг, 25 шт. - контурная ячейковая упаковка (2)  - пачка картонная</t>
  </si>
  <si>
    <t>4604060006086</t>
  </si>
  <si>
    <t>таблетки, 12.5 мг, 10 шт. - упаковки ячейковые контурные (4)  - пачки картонные</t>
  </si>
  <si>
    <t>таблетки, 6.25 мг, 10 шт. - упаковки ячейковые контурные (4)  - пачки картонные</t>
  </si>
  <si>
    <t>концентрат для приготовления раствора для инфузий, 25 мг/мл, 24 мл - ампулы (5)  - контурные ячейковые упаковки (1) - пачки картонные</t>
  </si>
  <si>
    <t>L01AA03</t>
  </si>
  <si>
    <t>таблетки, 500 мг, 10 шт. - контурная ячейковая упаковка (6)  - пачка картонная</t>
  </si>
  <si>
    <t xml:space="preserve">Вл.Вып.к.Перв.Уп.Втор.Уп.Пр.ООО "ПРАНАФАРМ", Россия (6316059876); </t>
  </si>
  <si>
    <t>таблетки, 25 мг, 10 шт. - контурная ячейковая упаковка (3)  - пачка картонная</t>
  </si>
  <si>
    <t>раствор для ингаляций, 0.25 мг/мл+0.5 мг/мл, 20 мл - флаконы (1)  - пачки картонные</t>
  </si>
  <si>
    <t>Вакцина для профилактики дифтерии, столбняка, коклюша, полиомиелита и инфекций, вызываемых Haemophilus influenzae тип b</t>
  </si>
  <si>
    <t>таблетки, покрытые пленочной оболочкой, 50 мг, 14 шт. - блистеры (2)  - пачки картонные</t>
  </si>
  <si>
    <t>Лозартан-ВЕРТЕКС</t>
  </si>
  <si>
    <t>4603695005419</t>
  </si>
  <si>
    <t>таблетки, покрытые пленочной оболочкой, 360 мг, 10 шт. - блистеры (9)  - пачки картонные</t>
  </si>
  <si>
    <t>таблетки, покрытые пленочной оболочкой, 180 мг, 10 шт. - блистеры (9)  - пачки картонные</t>
  </si>
  <si>
    <t xml:space="preserve">Вл.Вып.к.Перв.Уп.Втор.Уп.Пр.Федеральное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</si>
  <si>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4607008133585</t>
  </si>
  <si>
    <t>таблетки, 25 мг, 10 шт. - контурная ячейковая упаковка (5)  - пачка картонная</t>
  </si>
  <si>
    <t>таблетки, 2 мг, 10 шт. - контурная ячейковая упаковка (3)  - пачка картонная</t>
  </si>
  <si>
    <t>таблетки, покрытые пленочной оболочкой, 500 мг, 15 шт. - упаковки ячейковые контурные (4)  - пачки картонные</t>
  </si>
  <si>
    <t>таблетки, покрытые пленочной оболочкой, 10 мг, 10 шт. - упаковки ячейковые контурные (10)  - пачки картонные</t>
  </si>
  <si>
    <t xml:space="preserve">Вл.ООО "Джодас Экспоим", Россия (7723733387); Вып.к.Перв.Уп.Втор.Уп.Пр.Джодас Экспоим Пвт.Лтд, Индия (36AABCJ8653L1Z3); </t>
  </si>
  <si>
    <t>лиофилизат для приготовления раствора для инфузий, 200 мг,  - флакон (1)  - пачка картонная</t>
  </si>
  <si>
    <t>таблетки, покрытые пленочной оболочкой, 5 мг, 10 шт. - упаковки ячейковые контурные (10)  - пачки картонные</t>
  </si>
  <si>
    <t xml:space="preserve">Вл.Вып.к.Берлин-Хеми АГ, Германия (DE 137 202 433); Перв.Уп.Втор.Уп.Пр.Менарини-Фон Хейден ГмбХ, Германия (DE 247 806 052); </t>
  </si>
  <si>
    <t>таблетки, 5 мг, 10 шт. - контурная ячейковая упаковка (2)  - пачка картонная</t>
  </si>
  <si>
    <t>таблетки, 10 мг, 14 шт. - контурная ячейковая упаковка (2)  - пачка картонная</t>
  </si>
  <si>
    <t>таблетки, 50 мг, 10 шт. - контурная ячейковая упаковка (4)  - пачка картонная</t>
  </si>
  <si>
    <t>таблетки, 50 мг, 10 шт. - контурная ячейковая упаковка (5)  - пачка картонная</t>
  </si>
  <si>
    <t xml:space="preserve">Вл.Хетеро Лабс Лимитед, Индия (AAACH5506R); Перв.Уп.Пр.Хетеро Лабс Лимитед, Индия (AAACH5506R); Вып.к.Втор.Уп.Общество с ограниченной ответственностью "МАКИЗ-ФАРМА" (ООО "МАКИЗ-ФАРМА"), Россия (7722767217); </t>
  </si>
  <si>
    <t>Гемтакс®онко</t>
  </si>
  <si>
    <t xml:space="preserve">Вл.Вып.к.Берлин-Хеми АГ, Германия (DE 137 202 433); Пр.Берлин-Хеми АГ, Германия (DE137202433); Перв.Уп.Втор.Уп.Менарини-Фон Хейден ГмбХ, Германия (DE 247 806 052); </t>
  </si>
  <si>
    <t>4603184004619</t>
  </si>
  <si>
    <t>4603184004602</t>
  </si>
  <si>
    <t xml:space="preserve">Вл.Вып.к.Перв.Уп.Втор.Уп.Пр.Акционерное общество "Усолье-Сибирский химико-фармацевтический завод" (АО "Усолье-Сибирский химфармзавод"), Россия (3819012188); </t>
  </si>
  <si>
    <t>раствор для внутривенного и подкожного введения, 5000 МЕ/мл, 5 мл - флакон (5)  - пачка картонная</t>
  </si>
  <si>
    <t>раствор для внутривенного и подкожного введения, 5000 МЕ/мл, 5 мл - ампула (5)  - пачка картонная</t>
  </si>
  <si>
    <t xml:space="preserve">Вл.Открытое акционерное общество "Борисовский завод медицинских препаратов" (ОАО "БЗМП"), Республика Беларусь (600125834); Вып.к.Перв.Уп.Втор.Уп.Пр.Открытое акционерное общество "Борисовский завод медицинских препаратов" (ОАО "БЗМП"), Республика Беларусь (600125834); </t>
  </si>
  <si>
    <t>раствор для инъекций, 5 мг/мл, 10 мл - флакон (5)  - пачка картонная</t>
  </si>
  <si>
    <t>раствор для инъекций, 2 мг/мл, 100 мл - флакон (1)  - пачка картонная</t>
  </si>
  <si>
    <t>Палбоциклиб</t>
  </si>
  <si>
    <t>4607008133660</t>
  </si>
  <si>
    <t>раствор для инъекций, 10 мг/мл, 10 мл - флакон (5)  - пачка картонная</t>
  </si>
  <si>
    <t>раствор для инъекций, 2 мг/мл, 10 мл - флакон (5)  - пачка картонная</t>
  </si>
  <si>
    <t>раствор для инъекций, 7.5 мг/мл, 10 мл - флакон (5)  - пачка картонная</t>
  </si>
  <si>
    <t>порошок для приготовления раствора для внутривенного введения, 0.5 г, 0.5 г - флаконы (1)  - пачки картонные</t>
  </si>
  <si>
    <t>ВАНКОМИЦИН ДЖОДАС</t>
  </si>
  <si>
    <t>8906055583777</t>
  </si>
  <si>
    <t>8906055583760</t>
  </si>
  <si>
    <t>8906055583753</t>
  </si>
  <si>
    <t>8906055583821</t>
  </si>
  <si>
    <t>8906055583838</t>
  </si>
  <si>
    <t>8906055583814</t>
  </si>
  <si>
    <t>8906055583807</t>
  </si>
  <si>
    <t>8906055583791</t>
  </si>
  <si>
    <t>8906055583784</t>
  </si>
  <si>
    <t>8906055583852</t>
  </si>
  <si>
    <t>8906055583845</t>
  </si>
  <si>
    <t>8906055583869</t>
  </si>
  <si>
    <t>Тизанидин-СЗ</t>
  </si>
  <si>
    <t>4690655022630</t>
  </si>
  <si>
    <t>4690655022678</t>
  </si>
  <si>
    <t>4690655022647</t>
  </si>
  <si>
    <t>4690655022623</t>
  </si>
  <si>
    <t>4690655022685</t>
  </si>
  <si>
    <t>4690655022692</t>
  </si>
  <si>
    <t xml:space="preserve">Вл.Вып.к.Перв.Уп.Втор.Уп.Пр.Акционерное общество "Алтайвитамины" (АО "Алтайвитамины"), Россия (2226002532); </t>
  </si>
  <si>
    <t>концентрат для приготовления раствора для инфузий, 20 мг/мл, 5 мл - ампула (5)  - пачка картонная</t>
  </si>
  <si>
    <t>Бинноферум®</t>
  </si>
  <si>
    <t>раствор для внутривенного введения, 20 мг/мл, 5 мл - ампула (5)  - пачка картонная</t>
  </si>
  <si>
    <t>4610004582035</t>
  </si>
  <si>
    <t xml:space="preserve">Вл.Общество с ограниченной ответственностью "РИФ" (ООО "РИФ"), Россия (6382078600); Вып.к.Перв.Уп.Втор.Уп.Пр.Общество с ограниченной ответственностью "Озон" (ООО "Озон"), Россия (6345002063); </t>
  </si>
  <si>
    <t>капсулы кишечнорастворимые, 240 мг, 14 шт. - упаковки ячейковые контурные (4)  - пачки картонные</t>
  </si>
  <si>
    <t>L04AX07</t>
  </si>
  <si>
    <t>капсулы кишечнорастворимые, 120 мг, 14 шт. - упаковки ячейковые контурные (1)  - пачки картонные</t>
  </si>
  <si>
    <t>лиофилизат для приготовления раствора для внутримышечного введения, 200 ЕД,  - флаконы (1)  - пачки картонные</t>
  </si>
  <si>
    <t xml:space="preserve">Вл.Перв.Уп.Пр.Санофи Пастер С.А., Франция (FR54349505370); Вып.к.Втор.Уп.Общество с ограниченной ответственностью "Нанолек" (ООО "Нанолек"), Россия (7701917006); </t>
  </si>
  <si>
    <t>таблетки, покрытые пленочной оболочкой, 25 мг, 10 шт. - блистер (3)  - пачка картонная</t>
  </si>
  <si>
    <t>раствор для внутримышечного введения, 25 мг/мл, 3 мл - ампула (5)  - пачка картонная</t>
  </si>
  <si>
    <t>КАСПОФУНГИН-ДЖ</t>
  </si>
  <si>
    <t>8906055586518</t>
  </si>
  <si>
    <t>8906055586525</t>
  </si>
  <si>
    <t>4602824024987</t>
  </si>
  <si>
    <t>концентрат для приготовления раствора для инфузий, 20 мг/мл, 7.5 мл - флаконы (50)  - коробка картонная (для стационаров)</t>
  </si>
  <si>
    <t>концентрат для приготовления раствора для инфузий, 20 мг/мл, 2 мл - флаконы (50)  - коробка картонная (для стационаров)</t>
  </si>
  <si>
    <t>концентрат для приготовления раствора для инфузий, 20 мг/мл, 5 мл - флаконы (50)  - коробка картонная (для стационаров)</t>
  </si>
  <si>
    <t>4606486039044</t>
  </si>
  <si>
    <t>ДОЦЕТАКСЕЛ</t>
  </si>
  <si>
    <t>4607064402083</t>
  </si>
  <si>
    <t>4607064402090</t>
  </si>
  <si>
    <t>4607064402106</t>
  </si>
  <si>
    <t>концентрат для приготовления раствора для инфузий, 20 мг/мл, 1 мл - флаконы (20)  - коробка картонная (для стационаров)</t>
  </si>
  <si>
    <t>4607064402113</t>
  </si>
  <si>
    <t>концентрат для приготовления раствора для инфузий, 20 мг/мл, 1 мл - флаконы (35)  - коробка картонная (для стационаров)</t>
  </si>
  <si>
    <t>4607064402120</t>
  </si>
  <si>
    <t>концентрат для приготовления раствора для инфузий, 20 мг/мл, 1 мл - флаконы (50)  - коробка картонная (для стационаров)</t>
  </si>
  <si>
    <t>4607064402137</t>
  </si>
  <si>
    <t>4607064402144</t>
  </si>
  <si>
    <t>4607064402151</t>
  </si>
  <si>
    <t>4607064402168</t>
  </si>
  <si>
    <t>концентрат для приготовления раствора для инфузий, 20 мг/мл, 2 мл - флаконы (20)  - коробка картонная (для стационаров)</t>
  </si>
  <si>
    <t>4607064402175</t>
  </si>
  <si>
    <t>концентрат для приготовления раствора для инфузий, 20 мг/мл, 2 мл - флаконы (35)  - коробка картонная (для стационаров)</t>
  </si>
  <si>
    <t>4607064402182</t>
  </si>
  <si>
    <t>4607064402199</t>
  </si>
  <si>
    <t>4607064402205</t>
  </si>
  <si>
    <t>4607064402212</t>
  </si>
  <si>
    <t>4607064402229</t>
  </si>
  <si>
    <t>концентрат для приготовления раствора для инфузий, 20 мг/мл, 2.5 мл - флаконы (20)  - коробка картонная (для стационаров)</t>
  </si>
  <si>
    <t>4607064402236</t>
  </si>
  <si>
    <t>концентрат для приготовления раствора для инфузий, 20 мг/мл, 2.5 мл - флаконы (35)  - коробка картонная (для стационаров)</t>
  </si>
  <si>
    <t>4607064402243</t>
  </si>
  <si>
    <t>концентрат для приготовления раствора для инфузий, 20 мг/мл, 2.5 мл - флаконы (50)  - коробка картонная (для стационаров)</t>
  </si>
  <si>
    <t>4607064402250</t>
  </si>
  <si>
    <t>4607064402335</t>
  </si>
  <si>
    <t>4607064402342</t>
  </si>
  <si>
    <t>4607064402359</t>
  </si>
  <si>
    <t>концентрат для приготовления раствора для инфузий, 20 мг/мл, 3 мл - флаконы (20)  - коробка картонная (для стационаров)</t>
  </si>
  <si>
    <t>4607064402366</t>
  </si>
  <si>
    <t>концентрат для приготовления раствора для инфузий, 20 мг/мл, 3 мл - флаконы (35)  - коробка картонная (для стационаров)</t>
  </si>
  <si>
    <t>4607064402373</t>
  </si>
  <si>
    <t>концентрат для приготовления раствора для инфузий, 20 мг/мл, 3 мл - флаконы (50)  - коробка картонная (для стационаров)</t>
  </si>
  <si>
    <t>4607064402380</t>
  </si>
  <si>
    <t>4607064402274</t>
  </si>
  <si>
    <t>4607064402281</t>
  </si>
  <si>
    <t>4607064402298</t>
  </si>
  <si>
    <t>концентрат для приготовления раствора для инфузий, 20 мг/мл, 3.5 мл - флаконы (20)  - коробка картонная (для стационаров)</t>
  </si>
  <si>
    <t>4607064402304</t>
  </si>
  <si>
    <t>концентрат для приготовления раствора для инфузий, 20 мг/мл, 3.5 мл - флаконы (35)  - коробка картонная (для стационаров)</t>
  </si>
  <si>
    <t>4607064402311</t>
  </si>
  <si>
    <t>концентрат для приготовления раствора для инфузий, 20 мг/мл, 3.5 мл - флаконы (50)  - коробка картонная (для стационаров)</t>
  </si>
  <si>
    <t>4607064402328</t>
  </si>
  <si>
    <t>4607064402397</t>
  </si>
  <si>
    <t>4607064402403</t>
  </si>
  <si>
    <t>4607064402410</t>
  </si>
  <si>
    <t>концентрат для приготовления раствора для инфузий, 20 мг/мл, 4 мл - флаконы (20)  - коробка картонная (для стационаров)</t>
  </si>
  <si>
    <t>4607064402427</t>
  </si>
  <si>
    <t>концентрат для приготовления раствора для инфузий, 20 мг/мл, 4 мл - флаконы (35)  - коробка картонная (для стационаров)</t>
  </si>
  <si>
    <t>4607064402434</t>
  </si>
  <si>
    <t>концентрат для приготовления раствора для инфузий, 20 мг/мл, 4 мл - флаконы (50)  - коробка картонная (для стационаров)</t>
  </si>
  <si>
    <t>4607064402441</t>
  </si>
  <si>
    <t>4607064402458</t>
  </si>
  <si>
    <t>4607064402465</t>
  </si>
  <si>
    <t>4607064402472</t>
  </si>
  <si>
    <t>концентрат для приготовления раствора для инфузий, 20 мг/мл, 5 мл - флаконы (20)  - коробка картонная (для стационаров)</t>
  </si>
  <si>
    <t>4607064402489</t>
  </si>
  <si>
    <t>концентрат для приготовления раствора для инфузий, 20 мг/мл, 5 мл - флаконы (35)  - коробка картонная (для стационаров)</t>
  </si>
  <si>
    <t>4607064402496</t>
  </si>
  <si>
    <t>4607064402502</t>
  </si>
  <si>
    <t>4607064402526</t>
  </si>
  <si>
    <t>4607064402533</t>
  </si>
  <si>
    <t>4607064402540</t>
  </si>
  <si>
    <t>концентрат для приготовления раствора для инфузий, 20 мг/мл, 5.5 мл - флаконы (20)  - коробка картонная (для стационаров)</t>
  </si>
  <si>
    <t>4607064402557</t>
  </si>
  <si>
    <t>концентрат для приготовления раствора для инфузий, 20 мг/мл, 5.5 мл - флаконы (35)  - коробка картонная (для стационаров)</t>
  </si>
  <si>
    <t>4607064402564</t>
  </si>
  <si>
    <t>концентрат для приготовления раствора для инфузий, 20 мг/мл, 5.5 мл - флаконы (50)  - коробка картонная (для стационаров)</t>
  </si>
  <si>
    <t>4607064402571</t>
  </si>
  <si>
    <t>4607064402588</t>
  </si>
  <si>
    <t>4607064402267</t>
  </si>
  <si>
    <t>4607064402519</t>
  </si>
  <si>
    <t>концентрат для приготовления раствора для инфузий, 20 мг/мл, 6 мл - флаконы (20)  - коробка картонная (для стационаров)</t>
  </si>
  <si>
    <t>4607064402595</t>
  </si>
  <si>
    <t>концентрат для приготовления раствора для инфузий, 20 мг/мл, 6 мл - флаконы (50)  - коробка картонная (для стационаров)</t>
  </si>
  <si>
    <t>4607064402618</t>
  </si>
  <si>
    <t>4607064402625</t>
  </si>
  <si>
    <t>4607064402632</t>
  </si>
  <si>
    <t>4607064402649</t>
  </si>
  <si>
    <t>концентрат для приготовления раствора для инфузий, 20 мг/мл, 6.25 мл - флаконы (20)  - коробка картонная (для стационаров)</t>
  </si>
  <si>
    <t>4607064402656</t>
  </si>
  <si>
    <t>концентрат для приготовления раствора для инфузий, 20 мг/мл, 6.25 мл - флаконы (35)  - коробка картонная (для стационаров)</t>
  </si>
  <si>
    <t>4607064402663</t>
  </si>
  <si>
    <t>концентрат для приготовления раствора для инфузий, 20 мг/мл, 6.25 мл - флаконы (50)  - коробка картонная (для стационаров)</t>
  </si>
  <si>
    <t>4607064402670</t>
  </si>
  <si>
    <t>4607064402687</t>
  </si>
  <si>
    <t>4607064402694</t>
  </si>
  <si>
    <t>4607064402700</t>
  </si>
  <si>
    <t>концентрат для приготовления раствора для инфузий, 20 мг/мл, 7.5 мл - флаконы (20)  - коробка картонная (для стационаров)</t>
  </si>
  <si>
    <t>4607064402717</t>
  </si>
  <si>
    <t>концентрат для приготовления раствора для инфузий, 20 мг/мл, 7.5 мл - флаконы (35)  - коробка картонная (для стационаров)</t>
  </si>
  <si>
    <t>4607064402724</t>
  </si>
  <si>
    <t>4607064402731</t>
  </si>
  <si>
    <t>4607064402748</t>
  </si>
  <si>
    <t>4607064402755</t>
  </si>
  <si>
    <t>4607064402762</t>
  </si>
  <si>
    <t>концентрат для приготовления раствора для инфузий, 20 мг/мл, 8 мл - флаконы (20)  - коробка картонная (для стационаров)</t>
  </si>
  <si>
    <t>4607064402779</t>
  </si>
  <si>
    <t>концентрат для приготовления раствора для инфузий, 20 мг/мл, 8 мл - флаконы (35)  - коробка картонная (для стационаров)</t>
  </si>
  <si>
    <t>4607064402786</t>
  </si>
  <si>
    <t>концентрат для приготовления раствора для инфузий, 20 мг/мл, 8 мл - флаконы (50)  - коробка картонная (для стационаров)</t>
  </si>
  <si>
    <t>4607064402809</t>
  </si>
  <si>
    <t>4607064402823</t>
  </si>
  <si>
    <t>4607064402830</t>
  </si>
  <si>
    <t>4607064402847</t>
  </si>
  <si>
    <t>концентрат для приготовления раствора для инфузий, 20 мг/мл, 9 мл - флаконы (20)  - коробка картонная (для стационаров)</t>
  </si>
  <si>
    <t>4607064402854</t>
  </si>
  <si>
    <t>концентрат для приготовления раствора для инфузий, 20 мг/мл, 9 мл - флаконы (35)  - коробка картонная (для стационаров)</t>
  </si>
  <si>
    <t>4607064402861</t>
  </si>
  <si>
    <t>концентрат для приготовления раствора для инфузий, 20 мг/мл, 9 мл - флаконы (50)  - коробка картонная (для стационаров)</t>
  </si>
  <si>
    <t>4607064402878</t>
  </si>
  <si>
    <t xml:space="preserve">Вл.Вып.к.Перв.Уп.Втор.Уп.Пр.Общество с ограниченной ответственностью "Фармэра" (ООО "Фармэра"), Россия (6229081138); </t>
  </si>
  <si>
    <t>4603695005594</t>
  </si>
  <si>
    <t>капсулы кишечнорастворимые, 240 мг, 56 шт. - банки (1)  - пачки картонные</t>
  </si>
  <si>
    <t>концентрат для приготовления раствора для инфузий, 20 мг/мл, 6 мл - флаконы (35)  - коробка картонная (для стационаров)</t>
  </si>
  <si>
    <t>4607064402601</t>
  </si>
  <si>
    <t>Ацикловир Дж</t>
  </si>
  <si>
    <t>8906055586426</t>
  </si>
  <si>
    <t>8906055586488</t>
  </si>
  <si>
    <t>8906055586457</t>
  </si>
  <si>
    <t>8906055586433</t>
  </si>
  <si>
    <t>8906055586495</t>
  </si>
  <si>
    <t>8906055586464</t>
  </si>
  <si>
    <t>8906055586471</t>
  </si>
  <si>
    <t>8906055586501</t>
  </si>
  <si>
    <t>таблетки, 2 мг, 15 шт. - контурная ячейковая упаковка (2)  - пачка картонная</t>
  </si>
  <si>
    <t>таблетки, 4 мг, 15 шт. - контурная ячейковая упаковка (2)  - пачка картонная</t>
  </si>
  <si>
    <t>таблетки, 4 мг, 10 шт. - контурная ячейковая упаковка (3)  - пачка картонная</t>
  </si>
  <si>
    <t>таблетки, 150 мг, 30 шт. - упаковки ячейковые контурные (1)  - пачки картонные</t>
  </si>
  <si>
    <t>Респирафен®</t>
  </si>
  <si>
    <t>порошок для приготовления раствора для внутривенного и внутримышечного введения, 0.5 г, 0.5 г - флаконы (5)  - пачки картонные</t>
  </si>
  <si>
    <t>порошок для приготовления раствора для внутривенного и внутримышечного введения, 0.5 г, 0.5 г - флаконы (10)  - пачки картонные</t>
  </si>
  <si>
    <t xml:space="preserve">Вл.Общество с ограниченной ответственностью "Брайт Вэй" (ООО "Брайт Вэй"), Россия (7743143160); Вып.к.Перв.Уп.Втор.Уп.Пр.Общество с ограниченной ответственностью "Велфарм" (ООО "Велфарм"), Россия (7733691513); </t>
  </si>
  <si>
    <t>таблетки, покрытые пленочной оболочкой, 100 мг, 10 шт. - блистер (3)  - пачка картонная</t>
  </si>
  <si>
    <t>таблетки, 200 мг, 10 шт. - контурная ячейковая упаковка (3)  - пачка картонная</t>
  </si>
  <si>
    <t>ДЕКСОНАЛ®</t>
  </si>
  <si>
    <t xml:space="preserve">Вл.Акционерное общество "АЛИУМ" (АО "АЛИУМ"), Россия (5077009710); Вып.к.Перв.Уп.Втор.Уп.Пр.Акционерное общество "Биннофарм" (АО "Биннофарм"), Россия (7735518627); </t>
  </si>
  <si>
    <t>раствор для внутривенного и внутримышечного введения, 25 мг/мл, 2 мл - ампула (5)  - пачка картонная</t>
  </si>
  <si>
    <t>4610004582387</t>
  </si>
  <si>
    <t xml:space="preserve">Вл.Общество с ограниченной ответственностью "Велтрэйд" (ООО "Велтрэйд"), Россия (7734513168); Вып.к.Перв.Уп.Втор.Уп.Пр.Общество с ограниченной ответственностью "Велфарм" (ООО "Велфарм"), Россия (7733691513); </t>
  </si>
  <si>
    <t xml:space="preserve">Вл.Вып.к.Перв.Уп.Втор.Уп.Пр.Закрытое акционерное общество "ВИФИТЕХ" (ЗАО "ВИФИТЕХ"), Россия (5077012784); </t>
  </si>
  <si>
    <t>РОКУРОНИЯ БРОМИД</t>
  </si>
  <si>
    <t>ЛП-006944</t>
  </si>
  <si>
    <t>4602509027173</t>
  </si>
  <si>
    <t>ЛП-№(000251)-(РГ-RU)</t>
  </si>
  <si>
    <t>4603695006256</t>
  </si>
  <si>
    <t>4603695006263</t>
  </si>
  <si>
    <t xml:space="preserve">Вл.Хетеро Лабс Лимитед, Индия (000000000000); Перв.Уп.Пр.Хетеро Лабс Лимитед, Индия (AAACH5506R); Вып.к.Втор.Уп.Общество с ограниченной ответственностью "МАКИЗ-ФАРМА" (ООО "МАКИЗ-ФАРМА"), Россия (7722767217); </t>
  </si>
  <si>
    <t>8906055586440</t>
  </si>
  <si>
    <t>раствор для инъекций, 20 мг/мл, 5 мл - ампула (5)  - пачка картонная</t>
  </si>
  <si>
    <t>раствор для инъекций, 20 мг/мл, 5 мл - ампула (10)  - пачка картонная</t>
  </si>
  <si>
    <t>раствор для инъекций, 20 мг/мл, 10 мл - ампула (5)  - пачка картонная</t>
  </si>
  <si>
    <t>раствор для инъекций, 20 мг/мл, 10 мл - ампула (10)  - пачка картонная</t>
  </si>
  <si>
    <t>раствор для инъекций, 100 мг/мл, 2 мл - ампула (5)  - пачка картонная</t>
  </si>
  <si>
    <t>таблетки, 25 мг, 10 шт. - контурная ячейковая упаковка (2)  - пачка картонная</t>
  </si>
  <si>
    <t>таблетки, 25 мг, 10 шт. - контурная ячейковая упаковка (4)  - пачка картонная</t>
  </si>
  <si>
    <t>ВЕЛТАВЕЛ</t>
  </si>
  <si>
    <t>Эналаприл-ФПО®</t>
  </si>
  <si>
    <t>ФИЛЕНТАЛ</t>
  </si>
  <si>
    <t xml:space="preserve">Вл.ООО "АЛВИЛС", Россия (7722176486); Вып.к.Перв.Уп.Втор.Уп.Пр.Закрытое акционерное общество "ВИФИТЕХ" (ЗАО "ВИФИТЕХ"), Россия (5077012784); </t>
  </si>
  <si>
    <t>лиофилизат для приготовления раствора для инфузий, 250 мг, 250 мг - флакон (1)  - пачка картонная</t>
  </si>
  <si>
    <t>ВЕЛТОКОР</t>
  </si>
  <si>
    <t xml:space="preserve">Вл.Ксантис Фарма Лимитед, Кипр (10340803Y); Вып.к.Перв.Уп.Втор.Уп.Пр.Акционерное общество "АЛСИ Фарма" (АО "АЛСИ Фарма"), Россия (7701162179); </t>
  </si>
  <si>
    <t>ЛИДОКАИН</t>
  </si>
  <si>
    <t>Лозартан-АКОС</t>
  </si>
  <si>
    <t>4605949002526</t>
  </si>
  <si>
    <t>4605949002533</t>
  </si>
  <si>
    <t>раствор для инъекций, 20 мг/мл, 2 мл - ампула (5)  - пачка картонная</t>
  </si>
  <si>
    <t>A10BK03</t>
  </si>
  <si>
    <t>Пробиотик из бифидобактерий бифидум однокомпонентный сорбированный</t>
  </si>
  <si>
    <t>L01EB02</t>
  </si>
  <si>
    <t>Окситоцин-Ферейн®</t>
  </si>
  <si>
    <t>раствор для внутривенного и внутримышечного введения, 5 МЕ/мл, 1 мл - ампула (10)  - пачка картонная</t>
  </si>
  <si>
    <t>Дофамин-Ферейн®</t>
  </si>
  <si>
    <t>Кортексин®</t>
  </si>
  <si>
    <t>таблетки, покрытые пленочной оболочкой, 10 мг, 10 шт. - блистеры (10)  - пачки картонные</t>
  </si>
  <si>
    <t>ЛП-№(000636)-(РГ-RU)</t>
  </si>
  <si>
    <t>раствор для внутримышечного введения, 25 мг/мл, 3 мл - ампула (10)  - пачка картонная</t>
  </si>
  <si>
    <t xml:space="preserve">Вл.Вып.к.Перв.Уп.Втор.Уп.Пр.ООО "АМЕДАРТ", Россия (7705904720); </t>
  </si>
  <si>
    <t>раствор для внутривенного введения, 10 мг/мл, 5 мл - флакон (10)  - пачка картонная</t>
  </si>
  <si>
    <t>4602509034768</t>
  </si>
  <si>
    <t>раствор для инъекций, 5 мг/мл, 5 мл - ампула (5)  - пачка картонная</t>
  </si>
  <si>
    <t>4602509034935</t>
  </si>
  <si>
    <t>раствор для инъекций, 7.5 мг/мл, 5 мл - ампула (5)  - пачка картонная</t>
  </si>
  <si>
    <t>4602509035031</t>
  </si>
  <si>
    <t>раствор для инъекций, 10 мг/мл, 5 мл - ампула (5)  - пачка картонная</t>
  </si>
  <si>
    <t>4602509035093</t>
  </si>
  <si>
    <t>4602509034829</t>
  </si>
  <si>
    <t>раствор для инъекций, 2 мг/мл, 20 мл - флакон (1)  - пачка картонная</t>
  </si>
  <si>
    <t>4602509034836</t>
  </si>
  <si>
    <t>4602509034843</t>
  </si>
  <si>
    <t>4602509034850</t>
  </si>
  <si>
    <t>раствор для инъекций, 2 мг/мл, 100 мл - флакон (5)  - коробка картонная (для стационаров)</t>
  </si>
  <si>
    <t>4602509034881</t>
  </si>
  <si>
    <t>раствор для инъекций, 2 мг/мл, 100 мл - флакон (35)  - коробка картонная (для стационаров)</t>
  </si>
  <si>
    <t>4602509034898</t>
  </si>
  <si>
    <t>раствор для инъекций, 2 мг/мл, 200 мл - флакон (5)  - коробка картонная (для стационаров)</t>
  </si>
  <si>
    <t>4602509034904</t>
  </si>
  <si>
    <t>раствор для инъекций, 2 мг/мл, 200 мл - флакон (24)  - коробка картонная (для стационаров)</t>
  </si>
  <si>
    <t>4602509034911</t>
  </si>
  <si>
    <t>раствор для инъекций, 2 мг/мл, 200 мл - флакон (28)  - коробка картонная (для стационаров)</t>
  </si>
  <si>
    <t>4602509034928</t>
  </si>
  <si>
    <t>4602509034973</t>
  </si>
  <si>
    <t>4602509034980</t>
  </si>
  <si>
    <t>раствор для инъекций, 5 мг/мл, 20 мл - флакон (5)  - пачка картонная</t>
  </si>
  <si>
    <t>4602509035024</t>
  </si>
  <si>
    <t>4602509035055</t>
  </si>
  <si>
    <t>раствор для инъекций, 7.5 мг/мл, 20 мл - флакон (1)  - пачка картонная</t>
  </si>
  <si>
    <t>4602509035062</t>
  </si>
  <si>
    <t>раствор для инъекций, 10 мг/мл, 10 мл - флакон (1)  - пачка картонная</t>
  </si>
  <si>
    <t>4602509035116</t>
  </si>
  <si>
    <t>4602509035123</t>
  </si>
  <si>
    <t>раствор для инъекций, 10 мг/мл, 20 мл - флакон (5)  - пачка картонная</t>
  </si>
  <si>
    <t>4602509035147</t>
  </si>
  <si>
    <t xml:space="preserve">Вл.ООО "АЛВИЛС", Россия (7722176486); Вып.к.Перв.Уп.Втор.Уп.Пр.Белорусско-голландское совместное предприятие общество с ограниченной ответственностью "Фармлэнд", Республика Беларусь (101431475); </t>
  </si>
  <si>
    <t>4810368015884</t>
  </si>
  <si>
    <t>4810368015891</t>
  </si>
  <si>
    <t>4810368015907</t>
  </si>
  <si>
    <t>лиофилизат для приготовления раствора для инфузий, 50 мг, 50 мг - флакон (1)  - пачка картонная</t>
  </si>
  <si>
    <t>лиофилизат для приготовления раствора для инфузий, 70 мг, 70 мг - флакон (1)  - пачка картонная</t>
  </si>
  <si>
    <t>Пентаксим® (вакцина для профилактики дифтерии и столбняка адсорбированная, коклюша ацеллюлярная, полиомиелита инактивированная и инфекций, вызываемых Haemophilus influenzae тип b, конъюгированная)</t>
  </si>
  <si>
    <t>4640017591670</t>
  </si>
  <si>
    <t>Натамицин-ВЕРТЕКС</t>
  </si>
  <si>
    <t xml:space="preserve">Вл.Акционерное общество "ВЕРТЕКС" (АО "ВЕРТЕКС"), Россия (7810180435); Вып.к.Перв.Уп.Втор.Уп.Пр.Акционерное общество "Медико-биологический научно-производственный комплекс "Цитомед" (АО "МБНПК "Цитомед"), Россия, Россия (4700000042); </t>
  </si>
  <si>
    <t>4670033324068</t>
  </si>
  <si>
    <t>4670033324051</t>
  </si>
  <si>
    <t>СМЕКТИТ ДИОКТАЭДРИЧЕСКИЙ</t>
  </si>
  <si>
    <t>раствор для инъекций, 5 мг/мл, 5 мл - ампула (10)  - пачка картонная</t>
  </si>
  <si>
    <t>Сорафениб-АМЕДАРТ</t>
  </si>
  <si>
    <t>таблетки диспергируемые, покрытые пленочной оболочкой, 200 мг, 120 шт. - банки (1)  - пачки картонные</t>
  </si>
  <si>
    <t>4630106831282</t>
  </si>
  <si>
    <t>таблетки диспергируемые, покрытые пленочной оболочкой, 200 мг, 112 шт. - банки (1)  - пачки картонные</t>
  </si>
  <si>
    <t>4630106831275</t>
  </si>
  <si>
    <t>таблетки диспергируемые, покрытые пленочной оболочкой, 200 мг, 56 шт. - банки (1)  - пачки картонные</t>
  </si>
  <si>
    <t>4630106831268</t>
  </si>
  <si>
    <t>таблетки диспергируемые, покрытые пленочной оболочкой, 200 мг, 30 шт. - банки (1)  - пачки картонные</t>
  </si>
  <si>
    <t>4630106831251</t>
  </si>
  <si>
    <t>таблетки диспергируемые, покрытые пленочной оболочкой, 200 мг, 28 шт. - банки (1)  - пачки картонные</t>
  </si>
  <si>
    <t>4630106831237</t>
  </si>
  <si>
    <t>таблетки диспергируемые, покрытые пленочной оболочкой, 200 мг, 10 шт. - банки (1)  - пачки картонные</t>
  </si>
  <si>
    <t>4630106831213</t>
  </si>
  <si>
    <t>4810368015877</t>
  </si>
  <si>
    <t>ЛП-008596</t>
  </si>
  <si>
    <t>таблетки, покрытые пленочной оболочкой, 100 мг, 10 шт. - контурная ячейковая упаковка (блистер) (3)  - пачка картонная</t>
  </si>
  <si>
    <t>Метилпреднизолон-Фармасинтез</t>
  </si>
  <si>
    <t>ЛП-№(001446)-(РГ-RU)</t>
  </si>
  <si>
    <t xml:space="preserve">Вл.ШТАДА Арцнаймиттель АГ, Германия (DE112589604); Вып.к.Перв.Уп.Втор.Уп.Пр.Курида АС, Норвегия (915 299 679); </t>
  </si>
  <si>
    <t>Рамиприл</t>
  </si>
  <si>
    <t>C09AA05</t>
  </si>
  <si>
    <t xml:space="preserve">Вл.Общество с ограниченной ответственностью "Фармпотребсоюз" (ООО "Фармпотребсоюз"), Россия (5043057875); Вып.к.Перв.Уп.Втор.Уп.Пр.Акционерное общество "Брынцалов-А" (АО "Брынцалов-А"), Россия (0411032048); </t>
  </si>
  <si>
    <t>4630015113097</t>
  </si>
  <si>
    <t>4604060007229</t>
  </si>
  <si>
    <t>4604060007328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</si>
  <si>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"Велфарм-М", Россия (7735167866); </t>
  </si>
  <si>
    <t xml:space="preserve">Вл.Закрытое акционерное общество "Канонфарма продакшн" (ЗАО "Канонфарма продакшн"), Россия (5050026081); Вып.к.Перв.Уп.Втор.Уп.Пр.Общество с ограниченной ответственностью Научно-производственное объединение "ФармВИЛАР" (ООО НПО "ФармВИЛАР"), Россия (4011018222); </t>
  </si>
  <si>
    <t>концентрат для приготовления раствора для инфузий, 20 мг/мл, 6 мл - флаконы (1)  - пачка картонная</t>
  </si>
  <si>
    <t>таблетки, покрытые пленочной оболочкой, 12.5 мг, 10 шт. - блистер (3)  - пачка картонная</t>
  </si>
  <si>
    <t>ЛП-№(002300)-(РГ-RU)</t>
  </si>
  <si>
    <t>4810368015976</t>
  </si>
  <si>
    <t>4810368015983</t>
  </si>
  <si>
    <t>4810368015990</t>
  </si>
  <si>
    <t>4810368016003</t>
  </si>
  <si>
    <t>4810368016010</t>
  </si>
  <si>
    <t>4810368016027</t>
  </si>
  <si>
    <t>Йодомарин® 100</t>
  </si>
  <si>
    <t>Фосфоглицеризин</t>
  </si>
  <si>
    <t>Нипертен®</t>
  </si>
  <si>
    <t>ЛП-№(002785)-(РГ-RU)</t>
  </si>
  <si>
    <t>4610017703137</t>
  </si>
  <si>
    <t>4610017703151</t>
  </si>
  <si>
    <t>ЛП-№(001154)-(РГ-RU)</t>
  </si>
  <si>
    <t>4603988027388</t>
  </si>
  <si>
    <t>ЛП-№(001357)-(РГ-RU)</t>
  </si>
  <si>
    <t>раствор для инфузий, 5 мг/мл, 100 мл - контейнеры (1)  - пакеты</t>
  </si>
  <si>
    <t xml:space="preserve">Вл.Пр.Санофи Пастер С.А., Франция (FR54349505370); Вып.к.Перв.Уп.Втор.Уп.Общество с ограниченной ответственностью "Нанолек" (ООО "Нанолек"), Россия (7701917006); </t>
  </si>
  <si>
    <t>Цефотаксим-АЛВИЛС</t>
  </si>
  <si>
    <t>4810368016621</t>
  </si>
  <si>
    <t>4810368016638</t>
  </si>
  <si>
    <t>4810368016645</t>
  </si>
  <si>
    <t>Меропенем-АЛВИЛС</t>
  </si>
  <si>
    <t>4810368016065</t>
  </si>
  <si>
    <t>4810368016034</t>
  </si>
  <si>
    <t>АМИОДАРОН ВЕЛФАРМ</t>
  </si>
  <si>
    <t>концентрат для приготовления раствора для наружного применения, 95%, 21.5 л - канистры (1)  - для стационаров</t>
  </si>
  <si>
    <t>раствор для инфузий, 5 мг/мл, 25 мл - контейнеры (1)  - пакеты</t>
  </si>
  <si>
    <t>4810368016829</t>
  </si>
  <si>
    <t>раствор для инфузий, 5 мг/мл, 50 мл - контейнеры (1)  - пакеты</t>
  </si>
  <si>
    <t>4810368016836</t>
  </si>
  <si>
    <t>ЛП-№(003464)-(РГ-RU)</t>
  </si>
  <si>
    <t>4601669017581</t>
  </si>
  <si>
    <t>Вакцина для профилактики дифтерии и столбняка адсорбированная, коклюша ацеллюлярная, полиомиелита инактивированная и инфекции, вызываемой Haemophilus influenzae тип b, конъюгированная</t>
  </si>
  <si>
    <t>Пентаксим®</t>
  </si>
  <si>
    <t>ЛП-№(003155)-(РГ-RU)</t>
  </si>
  <si>
    <t>4640017591793</t>
  </si>
  <si>
    <t>3664798070774</t>
  </si>
  <si>
    <t>Цефепим-АЛВИЛС</t>
  </si>
  <si>
    <t>4810368016652</t>
  </si>
  <si>
    <t>4810368016669</t>
  </si>
  <si>
    <t>4810368016676</t>
  </si>
  <si>
    <t>порошок для приготовления раствора для внутривенного введения, 0.5 г, 0.5 г - флаконы (5)  - пачки картонные</t>
  </si>
  <si>
    <t>4810368016041</t>
  </si>
  <si>
    <t>4810368016058</t>
  </si>
  <si>
    <t>порошок для приготовления раствора для внутривенного введения, 1 г, 1 г - флаконы (5)  - пачки картонные</t>
  </si>
  <si>
    <t>4810368016072</t>
  </si>
  <si>
    <t>4810368016089</t>
  </si>
  <si>
    <t>Урокард®</t>
  </si>
  <si>
    <t>таблетки, 150 мг, 10 шт. - упаковки ячейковые контурные (3)  - пачка картонная</t>
  </si>
  <si>
    <t>лиофилизат для приготовления суспензии для внутримышечного введения, 1 доза,  - флаконы (1)  / в комплекте с суспензией для внутримышечного введения (шприц) 0.5 мл-1 шт., игла-1шт. / - пачки картонные</t>
  </si>
  <si>
    <t>ЛП-№(004674)-(РГ-RU)</t>
  </si>
  <si>
    <t>4601969011418</t>
  </si>
  <si>
    <t>J05AJ03</t>
  </si>
  <si>
    <t>раствор для внутримышечного введения, 25 мг/мл, 3 мл - ампула (3)  - пачка картонная</t>
  </si>
  <si>
    <t>раствор для внутримышечного введения, 25 мг/мл, 3 мл - ампула (6)  - пачка картонная</t>
  </si>
  <si>
    <t>ЛП-№(004925)-(РГ-RU)</t>
  </si>
  <si>
    <t xml:space="preserve">Вл.Перв.Уп.Втор.Уп.Пр.Акционерное общество "ЭКОлаб" (АО "ЭКОлаб"), Россия (5035025076); Вып.к.Акционерное общество "ЭКОлаб" (АО "ЭКОлаб"), Россия (5035025076); </t>
  </si>
  <si>
    <t xml:space="preserve">Вл.Дживдхара Фарма Прайват Лимитед, Индия, Индия (BPLJ04625F); Вып.к.Перв.Уп.Втор.Уп.Пр.Общество с ограниченной ответственностью "Научно-производственная компания "Скан Биотек" (ООО "НПК "Скан Биотек"), Россия (9729298279); </t>
  </si>
  <si>
    <t>капли глазные, 10 мг/мл, 5 мл - флаконы (1)  / в комплекте с крышкой-капельницей / - пачки картонные</t>
  </si>
  <si>
    <t>ЛП-№(005791)-(РГ-RU)</t>
  </si>
  <si>
    <t>4602676018677</t>
  </si>
  <si>
    <t>ТИКАГРЕЛОР</t>
  </si>
  <si>
    <t>таблетки, покрытые пленочной оболочкой, 60 мг, 56 шт. - банка (1)  - пачка картонная</t>
  </si>
  <si>
    <t>ЛП-№(004174)-(РГ-RU)</t>
  </si>
  <si>
    <t>4602509051741</t>
  </si>
  <si>
    <t>таблетки, покрытые пленочной оболочкой, 60 мг, 168 шт. - банка (1)  - пачка картонная</t>
  </si>
  <si>
    <t>4602509051758</t>
  </si>
  <si>
    <t>таблетки, покрытые пленочной оболочкой, 60 мг, 14 шт. - контурная ячейковая  упаковка (4)  - пачка картонная</t>
  </si>
  <si>
    <t>4602509051703</t>
  </si>
  <si>
    <t>таблетки, покрытые пленочной оболочкой, 60 мг, 7 шт. - контурная ячейковая  упаковка (8)  - пачка картонная</t>
  </si>
  <si>
    <t>4602509051680</t>
  </si>
  <si>
    <t>таблетки, покрытые пленочной оболочкой, 60 мг, 14 шт. - контурная ячейковая упаковка (12)  - пачка картонная</t>
  </si>
  <si>
    <t>4602509051710</t>
  </si>
  <si>
    <t>таблетки, покрытые пленочной оболочкой, 90 мг, 56 шт. - банка (1)  - пачка картонная</t>
  </si>
  <si>
    <t>4602509051840</t>
  </si>
  <si>
    <t>таблетки, покрытые пленочной оболочкой, 90 мг, 168 шт. - банка (1)  - пачка картонная</t>
  </si>
  <si>
    <t>4602509051857</t>
  </si>
  <si>
    <t>таблетки, покрытые пленочной оболочкой, 90 мг, 14 шт. - контурная ячейковая  упаковка (4)  - пачка картонная</t>
  </si>
  <si>
    <t>4602509051802</t>
  </si>
  <si>
    <t>таблетки, покрытые пленочной оболочкой, 90 мг, 7 шт. - контурная ячейковая  упаковка (8)  - пачка картонная</t>
  </si>
  <si>
    <t>4602509051789</t>
  </si>
  <si>
    <t>таблетки, покрытые пленочной оболочкой, 90 мг, 14 шт. - контурная ячейковая  упаковка (12)  - пачка картонная</t>
  </si>
  <si>
    <t>4602509051819</t>
  </si>
  <si>
    <t xml:space="preserve">Вл.Вып.к.Перв.Уп.Втор.Уп.Пр.Общество с ограниченной ответственностью "ПСК Фарма" (ООО "ПСК Фарма"), Россия, Россия (5010048402); </t>
  </si>
  <si>
    <t>раствор для инъекций, 2 мг/мл, 5 мл - ампула (10)  - пачка картонная</t>
  </si>
  <si>
    <t>4602509034775</t>
  </si>
  <si>
    <t>4602509034867</t>
  </si>
  <si>
    <t>4602509034874</t>
  </si>
  <si>
    <t>4602509034942</t>
  </si>
  <si>
    <t>4602509035017</t>
  </si>
  <si>
    <t>раствор для инъекций, 7.5 мг/мл, 5 мл - ампула (10)  - пачка картонная</t>
  </si>
  <si>
    <t>4602509035048</t>
  </si>
  <si>
    <t>4602509035079</t>
  </si>
  <si>
    <t>4602509035086</t>
  </si>
  <si>
    <t>раствор для инъекций, 10 мг/мл, 5 мл - ампула (10)  - пачка картонная</t>
  </si>
  <si>
    <t>4602509035109</t>
  </si>
  <si>
    <t>4602509035130</t>
  </si>
  <si>
    <t>Липотиоксон®</t>
  </si>
  <si>
    <t>концентрат для приготовления раствора для инфузий, 40 мг/мл, 5 мл - ампула (10)  - пачка картонная</t>
  </si>
  <si>
    <t>концентрат для приготовления раствора для инфузий, 5 мг/мл, 5 мл - ампула (10)  - пачка картонная</t>
  </si>
  <si>
    <t>Сирдалуд®</t>
  </si>
  <si>
    <t>раствор для подкожного введения, 2 мг/мл, 1 мл - ампулы (2)  / в комплекте со скарификатором, если необходим для ампул данного типа / - упаковки ячейковые контурные (2)-пачки картонные</t>
  </si>
  <si>
    <t>таблетки, покрытые пленочной оболочкой, 5 мг, 10 шт. - блистеры (10)  - пачки картонные</t>
  </si>
  <si>
    <t>4620017869726</t>
  </si>
  <si>
    <t>4620017869825</t>
  </si>
  <si>
    <t>4620017869801</t>
  </si>
  <si>
    <t>4620017869832</t>
  </si>
  <si>
    <t>4620017869818</t>
  </si>
  <si>
    <t>ЛП-№(000812)-(РГ-RU)</t>
  </si>
  <si>
    <t>лиофилизат для приготовления раствора для внутрисосудистого введения, 50 мг, 50 мг - флакон (1)  / в комплекте с растворителем (флаконы) 10 мл / - пачка картонная</t>
  </si>
  <si>
    <t xml:space="preserve">Вл.Вып.к.Втор.Уп.Общество с ограниченной ответственностью "ГЕРОФАРМ" (ООО "ГЕРОФАРМ"), Россия (7826043970); Перв.Уп.Пр.Общество с ограниченной ответственностью Фирма "ФЕРМЕНТ" (ООО Фирма "ФЕРМЕНТ"), Россия (7734116347); </t>
  </si>
  <si>
    <t>раствор для подкожного введения, 150 мг/мл, 1 мл - шприц (1)  - пачка картонная</t>
  </si>
  <si>
    <t>таблетки, покрытые пленочной оболочкой, 300 мг, 10 шт. - блистеры (6)  - пачки картонные</t>
  </si>
  <si>
    <t xml:space="preserve">Вл.Вып.к.Перв.Уп.Втор.Уп.Пр.Гленмарк Фармасьютикалз Лтд., Индия (AAACG2207L	); </t>
  </si>
  <si>
    <t>таблетки, покрытые пленочной оболочкой, 50 мг, 30 шт. - флаконы (1)  - пачки картонные</t>
  </si>
  <si>
    <t>Бифидумбактерин форте®</t>
  </si>
  <si>
    <t>капсулы кишечнорастворимые, 240 мг, 7 шт. - упаковки ячейковые контурные (8)  - пачки картонные</t>
  </si>
  <si>
    <t>таблетки, покрытые пленочной оболочкой, 300 мг, 10 шт. - блистер (1)  - пачка картонная</t>
  </si>
  <si>
    <t xml:space="preserve">Вл.Сандоз д.д., Словения (SI76665623); Вып.к.Перв.Уп.Втор.Уп.Пр.Новартис Саглик Гида ве Тарим Юрюнлери Санайи ве Тикарет А.С., Турция (000000000000); </t>
  </si>
  <si>
    <t>ЛП-№(001410)-(РГ-RU)</t>
  </si>
  <si>
    <t>лиофилизат для приготовления раствора для инфузий, 500 мг, 500 мг - флакон (1)  - пачка картонная</t>
  </si>
  <si>
    <t>4603988027340</t>
  </si>
  <si>
    <t>4603988027333</t>
  </si>
  <si>
    <t>4603988027371</t>
  </si>
  <si>
    <t>концентрат для приготовления раствора для инфузий, 20 мг/мл, 5 мл - ампула (10)  - пачка картонная</t>
  </si>
  <si>
    <t>спрей назальный дозированный, 140 мкг/доза, 10 мл (60 доз) - флаконы (1)  - пачки картонные</t>
  </si>
  <si>
    <t>капсулы, 150 мг, 120 шт. - банка (1)  - пачка картонная</t>
  </si>
  <si>
    <t>Тивикай®</t>
  </si>
  <si>
    <t>ЛП-№(002497)-(РГ-RU)</t>
  </si>
  <si>
    <t>раствор для инъекций, 2 мг/мл, 200 мл - флакон (1)  - пачка картонная</t>
  </si>
  <si>
    <t xml:space="preserve">Вл.Акционерное общество "Биоком" (АО "Биоком"), Россия (2636004967); Вып.к.Перв.Уп.Втор.Уп.Пр.Акционерное общество "Биоком" (АО "Биоком"), Россия (2636004967); </t>
  </si>
  <si>
    <t>ЛП-№(003436)-(РГ-RU)</t>
  </si>
  <si>
    <t>раствор для инъекций, 1 мг, 10 мл - ампулы (5)  - пачки картонные</t>
  </si>
  <si>
    <t>4602689001925</t>
  </si>
  <si>
    <t>Эпивир®</t>
  </si>
  <si>
    <t>раствор для приема внутрь, 10 мг/мл, 240 мл - флаконы (1)  - пачки картонные</t>
  </si>
  <si>
    <t>ЛП-№(003401)-(РГ-RU)</t>
  </si>
  <si>
    <t>ЛП-№(003396)-(РГ-RU)</t>
  </si>
  <si>
    <t>Джакави®</t>
  </si>
  <si>
    <t>L01EJ01</t>
  </si>
  <si>
    <t>ЛП-№(003404)-(РГ-RU)</t>
  </si>
  <si>
    <t>капсулы, 50 млн.КОЕ/капсула, 10 шт. - банки (1)  - пачки картонные</t>
  </si>
  <si>
    <t xml:space="preserve">Вл.Общество с ограниченной ответственностью "АВАН-БИО", Россия (7708396585); Вып.к.Перв.Уп.Втор.Уп.Пр.Общество с ограниченной ответственностью "ПроБиоФарм" (ООО "ПБФ"), Россия (9729270820); </t>
  </si>
  <si>
    <t>4680641050303</t>
  </si>
  <si>
    <t>капсулы, 50 млн.КОЕ/капсула, 30 шт. - банки (1)  - пачки картонные</t>
  </si>
  <si>
    <t>4680641050310</t>
  </si>
  <si>
    <t>таблетки, 200 мг, 10 шт - упаковки ячейковые контурные (1)  - пачки картонные</t>
  </si>
  <si>
    <t xml:space="preserve">Вл.Новартис Фарма АГ, Швейцария (CHE-106.052.527); Вып.к.Перв.Уп.Втор.Уп.Пр.Сандоз С.р.Л., Румыния (RO7608294); </t>
  </si>
  <si>
    <t>таблетки, покрытые пленочной оболочкой, 1 мг, 30 шт. - банка (1)  - пачка картонная</t>
  </si>
  <si>
    <t>раствор для инъекций, 2 мг/мл, 20 мл - флакон (5)  - пачка картонная</t>
  </si>
  <si>
    <t>раствор для инъекций, 7.5 мг/мл, 20 мл - флакон (5)  - пачка картонная</t>
  </si>
  <si>
    <t>Эмфорикс</t>
  </si>
  <si>
    <t>ЛП-№(003755)-(РГ-RU)</t>
  </si>
  <si>
    <t>4630179313258</t>
  </si>
  <si>
    <t>таблетки, покрытые пленочной оболочкой ~, 10 мг, 10 шт. - контурная ячейковая упаковка (3)  - пачка картонная</t>
  </si>
  <si>
    <t>4630179313265</t>
  </si>
  <si>
    <t>4630179313272</t>
  </si>
  <si>
    <t>таблетки, покрытые пленочной оболочкой ~, 25 мг, 10 шт. - контурная ячейковая упаковка (3)  - пачка картонная</t>
  </si>
  <si>
    <t>4630179313289</t>
  </si>
  <si>
    <t>L01EA03</t>
  </si>
  <si>
    <t>ЛП-№(004155)-(РГ-RU)</t>
  </si>
  <si>
    <t>4602509051505</t>
  </si>
  <si>
    <t>4602509051628</t>
  </si>
  <si>
    <t>капсулы, 200 мг, 120 шт. - банка (1)  - пачка картонная</t>
  </si>
  <si>
    <t>4602509051581</t>
  </si>
  <si>
    <t>4602509051666</t>
  </si>
  <si>
    <t>таблетки, покрытые пленочной оболочкой, 1 мг, 10 шт. - контурная ячейковая  упаковка (3)  - пачка картонная</t>
  </si>
  <si>
    <t>ЛП-№(004948)-(РГ-RU)</t>
  </si>
  <si>
    <t>Анастрозол-Промомед</t>
  </si>
  <si>
    <t>ЛП-№(005165)-(РГ-RU)</t>
  </si>
  <si>
    <t>4602509059402</t>
  </si>
  <si>
    <t>4602509059662</t>
  </si>
  <si>
    <t>таблетки, 0.1 мг, 100 шт. - флакон (1)  - пачка картонная</t>
  </si>
  <si>
    <t>лиофилизат для приготовления раствора для приема внутрь и местного применения, 50 млн КОЕ - флакон (10)  / 5 доз во флаконе, 10 флаконов в пачке картонной / - пачка картонная</t>
  </si>
  <si>
    <t>ПАЛБОЦИКЛИБ-ПРОМОМЕД</t>
  </si>
  <si>
    <t>капсулы, 75 мг, 21 шт. - банка (1)  - пачка картонная</t>
  </si>
  <si>
    <t>L01EF01</t>
  </si>
  <si>
    <t>ЛП-№(005342)-(РГ-RU)</t>
  </si>
  <si>
    <t>4602509061399</t>
  </si>
  <si>
    <t>капсулы, 75 мг, 7 шт. - контурная ячейковая упаковка (1)  - пачка картонная</t>
  </si>
  <si>
    <t>4602509061375</t>
  </si>
  <si>
    <t>капсулы, 75 мг, 7 шт. - контурная ячейковая  упаковка (3)  - пачка картонная</t>
  </si>
  <si>
    <t>4602509061382</t>
  </si>
  <si>
    <t>капсулы, 100 мг, 21 шт. - банка (1)  - пачка картонная</t>
  </si>
  <si>
    <t>4602509061429</t>
  </si>
  <si>
    <t>капсулы, 100 мг, 7 шт. - контурная ячейковая  упаковка (1)  - пачка картонная</t>
  </si>
  <si>
    <t>4602509061405</t>
  </si>
  <si>
    <t>капсулы, 100 мг, 7 шт. - контурная ячейковая  упаковка (3)  - пачка картонная</t>
  </si>
  <si>
    <t>4602509061412</t>
  </si>
  <si>
    <t>капсулы, 125 мг, 21 шт. - банка (1)  - пачка картонная</t>
  </si>
  <si>
    <t>4602509061450</t>
  </si>
  <si>
    <t>капсулы, 125 мг, 7 шт. - контурная ячейковая  упаковка (1)  - пачка картонная</t>
  </si>
  <si>
    <t>4602509061436</t>
  </si>
  <si>
    <t>капсулы, 125 мг, 7 шт. - контурная ячейковая  упаковка (3)  - пачка картонная</t>
  </si>
  <si>
    <t>4602509061443</t>
  </si>
  <si>
    <t>лиофилизат для приготовления раствора для инфузий и приема внутрь, 1000 мг, 1000 мг - флакон (1)  - пачка картонная</t>
  </si>
  <si>
    <t>4607008134155</t>
  </si>
  <si>
    <t>ЛП-№(005836)-(РГ-RU)</t>
  </si>
  <si>
    <t>ЛП-№(005942)-(РГ-RU)</t>
  </si>
  <si>
    <t>4605964014733</t>
  </si>
  <si>
    <t>ЛП-№(006141)-(РГ-RU)</t>
  </si>
  <si>
    <t>ЛП-№(006393)-(РГ-RU)</t>
  </si>
  <si>
    <t xml:space="preserve">Вл.Общество с ограниченной ответственностью "ЭббВи", Россия (7743855873); Вып.к.Перв.Уп.Втор.Уп.Пр.Аллерган Фармасьютикэлз Айэрлэнд, Ирландия (9839941K); </t>
  </si>
  <si>
    <t xml:space="preserve">Вл.Общество с ограниченной ответственностью "Ремедия" (OOO "Ремедия"), Россия (7703667048); Вып.к.Перв.Уп.Втор.Уп.Пр.Микро Лабс Лимитед, Индия (AABCM2131N); </t>
  </si>
  <si>
    <t>4650065230445</t>
  </si>
  <si>
    <t>ЛП-№(007195)-(РГ-RU)</t>
  </si>
  <si>
    <t>Целзентри®</t>
  </si>
  <si>
    <t>ЛП-№(007384)-(РГ-RU)</t>
  </si>
  <si>
    <t>ЛП-№(006184)-(РГ-RU)</t>
  </si>
  <si>
    <t>4602509062693</t>
  </si>
  <si>
    <t>4602509063027</t>
  </si>
  <si>
    <t>раствор для внутривенного и подкожного введения, 5000 МЕ/мл, 5 мл - шприц (5)  / в комплекте с иглами инъекционными-5 шт. / - пачка картонная</t>
  </si>
  <si>
    <t>4602509063577</t>
  </si>
  <si>
    <t>ЛП-№(006983)-(РГ-RU)</t>
  </si>
  <si>
    <t>таблетки, покрытые пленочной оболочкой ~, 10 мг, 10 шт. - контурная ячейковая упаковка (1)  - пачка картонная</t>
  </si>
  <si>
    <t>лиофилизат для приготовления раствора для инфузий, 1000 мг, 1000 мг - флакон (10)  - коробка картонная (для стационаров)</t>
  </si>
  <si>
    <t>таблетки, покрытые пленочной оболочкой, 25 мг, 10 шт. - контурная ячейковая упаковка (блистер) (3)  - пачка картонная</t>
  </si>
  <si>
    <t>лиофилизат для приготовления раствора для инфузий, 250 мг, 250 мг - флаконы (1)  - пачки картонные</t>
  </si>
  <si>
    <t>лиофилизат для приготовления раствора для инфузий и приема внутрь, 1000 мг, 1000 мг - флакон (5)  - пачка картонная</t>
  </si>
  <si>
    <t>лиофилизат для приготовления раствора для инфузий и приема внутрь, 500 мг, 500 мг - флакон (5)  - пачка картонная</t>
  </si>
  <si>
    <t>Кардибрилин®</t>
  </si>
  <si>
    <t>порошок для приготовления суспензии для приема внутрь, 3 г, 3.76 г - пакеты (10)  - пачки картонные</t>
  </si>
  <si>
    <t>16.04.2025 
505/20-25/ОС-подтв</t>
  </si>
  <si>
    <t>концентрат для приготовления раствора для инфузий, 20 мг/мл, 20 мл - ампула (5)  - пачка картонная</t>
  </si>
  <si>
    <t>концентрат для приготовления раствора для инфузий, 20 мг/мл, 20 мл - ампула (10)  - пачка картонная</t>
  </si>
  <si>
    <t xml:space="preserve">Вл.Вып.к.Перв.Уп.Втор.Уп.Пр.Открытое акционерное общество  "Ивановская фармацевтическая фабрика" (ОАО "Ивановская фармацевтическая фабрика"), Россия, Россия (3702051403); </t>
  </si>
  <si>
    <t>Джадену®</t>
  </si>
  <si>
    <t>30.04.2025 
25-7-4322924-изм</t>
  </si>
  <si>
    <t>05.05.2025 
571/20-25/ОС</t>
  </si>
  <si>
    <t>ЛП-№(008550)-(РГ-RU)</t>
  </si>
  <si>
    <t>05.05.2025 
25-7-4320940-изм</t>
  </si>
  <si>
    <t>05.05.2025 
599/20-25</t>
  </si>
  <si>
    <t>05.05.2025 
600/20-25</t>
  </si>
  <si>
    <t>05.05.2025 
601/20-25</t>
  </si>
  <si>
    <t xml:space="preserve">Вл.Общество с ограниченной ответственностью "СТМФАРМ" (ООО "СТМФАРМ"), Россия, Россия (7729774809); Вып.к.Перв.Уп.Втор.Уп.Пр.Общество с ограниченной ответственностью "ФАРМАКОР ПРОДАКШН" (ООО "ФАРМАКОР ПРОДАКШН"), Россия (7802114781); </t>
  </si>
  <si>
    <t>ЛП-№(009085)-(РГ-RU)</t>
  </si>
  <si>
    <t>05.05.2025 
602/20-25</t>
  </si>
  <si>
    <t>4603569006184</t>
  </si>
  <si>
    <t>4603569006207</t>
  </si>
  <si>
    <t>4603569006191</t>
  </si>
  <si>
    <t>4603569006214</t>
  </si>
  <si>
    <t>05.05.2025 
25-7-4323401-сниж</t>
  </si>
  <si>
    <t>ЛП-№(009252)-(РГ-RU)</t>
  </si>
  <si>
    <t>05.05.2025 
25-7-4323602-ОПР-изм</t>
  </si>
  <si>
    <t>4610011974038</t>
  </si>
  <si>
    <t>4610011974045</t>
  </si>
  <si>
    <t>порошок для приготовления раствора для приема внутрь, 2.5 г, 2.5 г - пакеты (3)  - пачки картонные</t>
  </si>
  <si>
    <t>ЛП-№(009119)-(РГ-RU)</t>
  </si>
  <si>
    <t>05.05.2025 
25-7-4323619-ОПР-изм</t>
  </si>
  <si>
    <t>порошок для приготовления раствора для приема внутрь, 2.5 г, 2.5 г - пакеты (30)  - пачки картонные</t>
  </si>
  <si>
    <t>ЛП-№(009445)-(РГ-RU)</t>
  </si>
  <si>
    <t>05.05.2025 
25-7-4323600-изм</t>
  </si>
  <si>
    <t>4610011974069</t>
  </si>
  <si>
    <t>таблетки, покрытые пленочной оболочкой, 150 мг, 10 шт. - контурная ячейковая упаковка (блистер) (3)  - пачка картонная</t>
  </si>
  <si>
    <t>4610011974076</t>
  </si>
  <si>
    <t>4610011974052</t>
  </si>
  <si>
    <t>ЛП-№(008429)-(РГ-RU)</t>
  </si>
  <si>
    <t>4610011973956</t>
  </si>
  <si>
    <t>ЛП-№(009426)-(РГ-RU)</t>
  </si>
  <si>
    <t>06.05.2025 
25-7-4323408-изм</t>
  </si>
  <si>
    <t>4680136233525</t>
  </si>
  <si>
    <t>4680136233532</t>
  </si>
  <si>
    <t>4680136233501</t>
  </si>
  <si>
    <t>4680136233563</t>
  </si>
  <si>
    <t>4680136233570</t>
  </si>
  <si>
    <t>4680136233518</t>
  </si>
  <si>
    <t>4680136233587</t>
  </si>
  <si>
    <t>4680136233594</t>
  </si>
  <si>
    <t>ЛП-№(009399)-(РГ-RU)</t>
  </si>
  <si>
    <t>06.05.2025 
25-7-4324284-ОПР-изм</t>
  </si>
  <si>
    <t>лиофилизат для приготовления раствора для инфузий, 250 мг, 250 мг - флаконы (5)  - пачки картонные</t>
  </si>
  <si>
    <t>лиофилизат для приготовления раствора для инфузий, 250 мг, 250 мг - флаконы (10)  - пачки картонные</t>
  </si>
  <si>
    <t>ЛП-№(008951)-(РГ-RU)</t>
  </si>
  <si>
    <t>06.05.2025 
25-7-4324283-изм</t>
  </si>
  <si>
    <t>порошок для приготовления раствора для внутривенного введения, 0.5 г, 0.5 г - флаконы (10)  - пачки картонные</t>
  </si>
  <si>
    <t>ЛП-№(008786)-(РГ-RU)</t>
  </si>
  <si>
    <t>06.05.2025 
25-7-4324280-изм</t>
  </si>
  <si>
    <t>ЛП-№(009220)-(РГ-RU)</t>
  </si>
  <si>
    <t>06.05.2025 
25-7-4324282-изм</t>
  </si>
  <si>
    <t>ЛП-№(008837)-(РГ-RU)</t>
  </si>
  <si>
    <t>06.05.2025 
25-7-4324279-изм</t>
  </si>
  <si>
    <t>ЛП-№(008905)-(РГ-RU)</t>
  </si>
  <si>
    <t>06.05.2025 
25-7-4324281-изм</t>
  </si>
  <si>
    <t>концентрат для приготовления раствора для инфузий, 20 мг/мл, 9 мл - флаконы (1)  - пачка картонная</t>
  </si>
  <si>
    <t>ЛП-№(008838)-(РГ-RU)</t>
  </si>
  <si>
    <t>06.05.2025 
25-7-4324377-изм</t>
  </si>
  <si>
    <t>концентрат для приготовления раствора для инфузий, 20 мг/мл, 9 мл - флаконы (3)  - пачка картонная</t>
  </si>
  <si>
    <t>концентрат для приготовления раствора для инфузий, 20 мг/мл, 9 мл - флаконы (5)  - пачка картонная</t>
  </si>
  <si>
    <t>ЛП-№(009044)-(РГ-RU)</t>
  </si>
  <si>
    <t>06.05.2025 
25-7-4323409-изм</t>
  </si>
  <si>
    <t>4680136233358</t>
  </si>
  <si>
    <t>4680136233365</t>
  </si>
  <si>
    <t>4680136233372</t>
  </si>
  <si>
    <t>4680136233389</t>
  </si>
  <si>
    <t>ЛП-№(009439)-(РГ-RU)</t>
  </si>
  <si>
    <t>06.05.2025 
25-7-4323407-изм</t>
  </si>
  <si>
    <t>4680136233426</t>
  </si>
  <si>
    <t>4680136233433</t>
  </si>
  <si>
    <t>4680136233464</t>
  </si>
  <si>
    <t>4680136233471</t>
  </si>
  <si>
    <t>4680136233488</t>
  </si>
  <si>
    <t>4680136233457</t>
  </si>
  <si>
    <t>4680136233495</t>
  </si>
  <si>
    <t>4680136233440</t>
  </si>
  <si>
    <t>концентрат для приготовления раствора для инфузий, 20 мг/мл, 6.25 мл - флаконы (1)  - пачка картонная</t>
  </si>
  <si>
    <t>06.05.2025 
25-7-4324375-изм</t>
  </si>
  <si>
    <t>концентрат для приготовления раствора для инфузий, 20 мг/мл, 6.25 мл - флаконы (3)  - пачка картонная</t>
  </si>
  <si>
    <t>концентрат для приготовления раствора для инфузий, 20 мг/мл, 6.25 мл - флаконы (5)  - пачка картонная</t>
  </si>
  <si>
    <t>концентрат для приготовления раствора для инфузий, 20 мг/мл, 7.5 мл - флаконы (1)  - пачка картонная</t>
  </si>
  <si>
    <t>концентрат для приготовления раствора для инфузий, 20 мг/мл, 7.5 мл - флаконы (3)  - пачка картонная</t>
  </si>
  <si>
    <t>концентрат для приготовления раствора для инфузий, 20 мг/мл, 7.5 мл - флаконы (5)  - пачка картонная</t>
  </si>
  <si>
    <t>концентрат для приготовления раствора для инфузий, 20 мг/мл, 8 мл - флаконы (1)  - пачка картонная</t>
  </si>
  <si>
    <t>концентрат для приготовления раствора для инфузий, 20 мг/мл, 8 мл - флаконы (3)  - пачка картонная</t>
  </si>
  <si>
    <t>концентрат для приготовления раствора для инфузий, 20 мг/мл, 8 мл - флаконы (5)  - пачка картонная</t>
  </si>
  <si>
    <t>ЛП-№(009357)-(РГ-RU)</t>
  </si>
  <si>
    <t>06.05.2025 
25-7-4323405-изм</t>
  </si>
  <si>
    <t>4680136233297</t>
  </si>
  <si>
    <t>4680136233396</t>
  </si>
  <si>
    <t>4680136233402</t>
  </si>
  <si>
    <t>4680136233419</t>
  </si>
  <si>
    <t>ЛП-№(009295)-(РГ-RU)</t>
  </si>
  <si>
    <t>06.05.2025 
25-7-4323109-изм</t>
  </si>
  <si>
    <t>4620136912976</t>
  </si>
  <si>
    <t>лиофилизат для приготовления раствора для инфузий и приема внутрь, 500 мг, 500 мг - флакон (1)  - пачка картонная</t>
  </si>
  <si>
    <t>ЛП-№(008539)-(РГ-RU)</t>
  </si>
  <si>
    <t>06.05.2025 
25-7-4317421-изм</t>
  </si>
  <si>
    <t>лиофилизат для приготовления раствора для инфузий и приема внутрь, 500 мг, 500 мг - флакон (10)  - пачка картонная</t>
  </si>
  <si>
    <t>лиофилизат для приготовления раствора для инфузий и приема внутрь, 1000 мг, 1000 мг - флакон (10)  - пачка картонная</t>
  </si>
  <si>
    <t>лиофилизат для приготовления раствора для инфузий и приема внутрь, 500 мг, 500 мг - флакон (5)  / в комплекте с растворителем (ампулы)-5 шт. / - пачка картонная</t>
  </si>
  <si>
    <t>лиофилизат для приготовления раствора для инфузий и приема внутрь, 1000 мг, 1000 мг - флакон (5)  / в комплекте с растворителем (ампулы)-10 шт. / - пачки картонные</t>
  </si>
  <si>
    <t>лиофилизат для приготовления раствора для инфузий и приема внутрь, 500 мг, 500 мг - флакон (10)  / в комплекте с растворителем (ампулы)-10 шт. / - пачка картонная</t>
  </si>
  <si>
    <t>лиофилизат для приготовления раствора для инфузий и приема внутрь, 500 мг, 500 мг - флакон (1)  / в комплекте с растворителем (ампулы)-1 шт. / - пачка картонная</t>
  </si>
  <si>
    <t>лиофилизат для приготовления раствора для инфузий и приема внутрь, 1000 мг, 1000 мг - флакон (1)  / в комплекте с растворителем (ампулы)-2 шт. / - пачка картонная</t>
  </si>
  <si>
    <t>лиофилизат для приготовления раствора для инфузий и приема внутрь, 1000 мг, 1000 мг - флакон (10)  / в комплекте с растворителем (ампулы)-20 шт. / - пачка картонная</t>
  </si>
  <si>
    <t>ЛП-№(009102)-(РГ-RU)</t>
  </si>
  <si>
    <t>06.05.2025 
25-7-4321790-изм</t>
  </si>
  <si>
    <t>лиофилизат для приготовления раствора для инфузий, 250 мг, 250 мг - флакон (5)  - коробка картонная (для стационаров)</t>
  </si>
  <si>
    <t>ЛП-№(008513)-(РГ-RU)</t>
  </si>
  <si>
    <t>06.05.2025 
25-7-4317638-изм</t>
  </si>
  <si>
    <t>лиофилизат для приготовления раствора для инфузий, 500 мг, 500 мг - флакон (5)  - коробка картонная (для стационаров)</t>
  </si>
  <si>
    <t>лиофилизат для приготовления раствора для инфузий, 1000 мг, 1000 мг - флакон (5)  - коробка картоная (для стационаров)</t>
  </si>
  <si>
    <t>лиофилизат для приготовления раствора для инфузий, 250 мг, 250 мг - флакон (10)  - коробка картонная (для стационаров)</t>
  </si>
  <si>
    <t>лиофилизат для приготовления раствора для инфузий, 500 мг, 500 мг - флакон (10)  - коробка картонная (для стационаров)</t>
  </si>
  <si>
    <t>гель вагинальный, 2%, 30 г - тубы (1)  / в комплекте с аппликатором / - пачки картонные</t>
  </si>
  <si>
    <t>ЛП-№(007335)-(РГ-RU)</t>
  </si>
  <si>
    <t>06.05.2025 
25-7-4317956-ОПР-изм</t>
  </si>
  <si>
    <t>таблетки вагинальные, 500 мг, 1 шт. - стрипы (1)  / в комплекте с аппликатором / - пачки картонные</t>
  </si>
  <si>
    <t>ЛП-№(007330)-(РГ-RU)</t>
  </si>
  <si>
    <t>06.05.2025 
25-7-4317957-ОПР-изм</t>
  </si>
  <si>
    <t>таблетки вагинальные, 100 мг, 6 шт. - стрипы (1)  / в комплекте с аппликатором / - пачки картонные</t>
  </si>
  <si>
    <t>ЛП-№(007277)-(РГ-RU)</t>
  </si>
  <si>
    <t>06.05.2025 
25-7-4317958-ОПР-изм</t>
  </si>
  <si>
    <t xml:space="preserve">Вл.ВииВ Хелскер Великобритания Лимитед, Соединенное Королевство (GB100128388	); Вып.к.Перв.Уп.Втор.Уп.Пр.Бора Фармасьютикал Сервисез Инк., Канада (896922556); </t>
  </si>
  <si>
    <t>06.05.2025 
25-7-4323688-ОПР-изм</t>
  </si>
  <si>
    <t xml:space="preserve">Вл.ВииВ Хелскер Великобритания Лимитед, Соединенное Королевство (GB100128388	); Вып.к.Перв.Уп.Втор.Уп.Пр.Пфайзер Мэнюфэкчуринг Дойчленд ГмбХ, Германия (DE 257 830 393); </t>
  </si>
  <si>
    <t xml:space="preserve">Вл.ВииВ Хелскер Великобритания Лимитед, Соединенное Королевство (GB100128388	); Пр.Глаксо Оперэйшенс Великобритания Лтд, Великобритания (000000000000); Вып.к.Перв.Уп.Втор.Уп.Глаксо Вэллком С.А., Испания (ESA08250888); </t>
  </si>
  <si>
    <t xml:space="preserve">Вл.ВииВ Хелскер Великобритания Лимитед, Соединенное Королевство (GB100128388	); Вып.к.Перв.Уп.Втор.Уп.Пр.ООО "СЕРВЬЕ РУС", Россия (5036050808); </t>
  </si>
  <si>
    <t xml:space="preserve">Вл.ВииВ Хелскер Великобритания Лимитед, Соединенное Королевство (GB100128388	); Вып.к.Перв.Уп.Втор.Уп.Пр.Делфарм Познань Спулка Акцыйна, Польша (7770000206); </t>
  </si>
  <si>
    <t>05.05.2025 
603/20-25</t>
  </si>
  <si>
    <t>раствор для внутривенного и внутримышечного введения, 5 мг/мл, 5 мл - флаконы (10)  - пачки картонные</t>
  </si>
  <si>
    <t>06.05.2025 
604/20-25</t>
  </si>
  <si>
    <t>4603779016287</t>
  </si>
  <si>
    <t>таблетки, покрытые пленочной оболочкой, 50 мг, 30 шт. - упаковки ячейковые контурные (4)  - пачки картонные</t>
  </si>
  <si>
    <t>06.05.2025 
605/20-25</t>
  </si>
  <si>
    <t>4670033325294</t>
  </si>
  <si>
    <t>таблетки, покрытые пленочной оболочкой, 100 мг, 15 шт. - упаковки ячейковые контурные (8)  - пачки картонные</t>
  </si>
  <si>
    <t>4670033325331</t>
  </si>
  <si>
    <t>06.05.2025 
606/20-25</t>
  </si>
  <si>
    <t>Ситаглиптин-Акрихин</t>
  </si>
  <si>
    <t>ЛП-№(004483)-(РГ-RU)</t>
  </si>
  <si>
    <t>06.05.2025 
607/20-25</t>
  </si>
  <si>
    <t>4601969012545</t>
  </si>
  <si>
    <t>Диметилфумарат Канон</t>
  </si>
  <si>
    <t>ЛП-№(009029)-(РГ-RU)</t>
  </si>
  <si>
    <t>06.05.2025 
608/20-25</t>
  </si>
  <si>
    <t>4606486058120</t>
  </si>
  <si>
    <t>капсулы кишечнорастворимые, 120 мг, 56 шт. - банки (1)  - пачки картонные</t>
  </si>
  <si>
    <t>4606486058199</t>
  </si>
  <si>
    <t>капсулы кишечнорастворимые, 240 мг, 14 шт. - упаковки ячейковые контурные (1)  - пачки картонные</t>
  </si>
  <si>
    <t>4606486058090</t>
  </si>
  <si>
    <t>4606486058168</t>
  </si>
  <si>
    <t>капсулы кишечнорастворимые, 240 мг, 7 шт. - упаковки ячейковые контурные (2)  - пачки картонные</t>
  </si>
  <si>
    <t>4606486058137</t>
  </si>
  <si>
    <t>капсулы кишечнорастворимые, 120 мг, 7 шт. - упаковки ячейковые контурные (2)  - пачки картонные</t>
  </si>
  <si>
    <t>4606486058205</t>
  </si>
  <si>
    <t>капсулы кишечнорастворимые, 240 мг, 14 шт. - упаковки ячейковые контурные (2)  - пачки картонные</t>
  </si>
  <si>
    <t>4606486058106</t>
  </si>
  <si>
    <t>капсулы кишечнорастворимые, 120 мг, 14 шт. - упаковки ячейковые контурные (2)  - пачки картонные</t>
  </si>
  <si>
    <t>4606486058175</t>
  </si>
  <si>
    <t>капсулы кишечнорастворимые, 240 мг, 7 шт. - упаковки ячейковые контурные (4)  - пачки картонные</t>
  </si>
  <si>
    <t>4606486058144</t>
  </si>
  <si>
    <t>капсулы кишечнорастворимые, 120 мг, 7 шт. - упаковки ячейковые контурные (4)  - пачки картонные</t>
  </si>
  <si>
    <t>4606486058212</t>
  </si>
  <si>
    <t>4606486058113</t>
  </si>
  <si>
    <t>капсулы кишечнорастворимые, 120 мг, 14 шт. - упаковки ячейковые контурные (4)  - пачки картонные</t>
  </si>
  <si>
    <t>4606486058182</t>
  </si>
  <si>
    <t>4606486058151</t>
  </si>
  <si>
    <t>капсулы кишечнорастворимые, 120 мг, 7 шт. - упаковки ячейковые контурные (8)  - пачки картонные</t>
  </si>
  <si>
    <t>4606486058229</t>
  </si>
  <si>
    <t>06.05.2025 
609/20-25</t>
  </si>
  <si>
    <t>таблетки, покрытые пленочной оболочкой, 60 мг, 30 шт. - упаковки ячейковые контурные (4)  - пачки картонные</t>
  </si>
  <si>
    <t>06.05.2025 
610/20-25</t>
  </si>
  <si>
    <t>4660153659669</t>
  </si>
  <si>
    <t>таблетки, покрытые пленочной оболочкой, 90 мг, 30 шт. - упаковки ячейковые контурные (4)  - пачки картонные</t>
  </si>
  <si>
    <t>4660153659683</t>
  </si>
  <si>
    <t>06.05.2025 
611/20-25</t>
  </si>
  <si>
    <t>06.05.2025 
612/20-25</t>
  </si>
  <si>
    <t>капли глазные, 1%, 5 мл - флакон - капельница (1)  - пачки картонные</t>
  </si>
  <si>
    <t>05.05.2025 
613/20-25/ОС</t>
  </si>
  <si>
    <t>06.05.2025 
614/20-25/ОС</t>
  </si>
  <si>
    <t>06.05.2025 
615/20-25</t>
  </si>
  <si>
    <t>06.05.2025 
616/20-25/ОС</t>
  </si>
  <si>
    <t>06.05.2025 
617/20-25</t>
  </si>
  <si>
    <t>06.05.2025 
618/20-25</t>
  </si>
  <si>
    <t>Нилотиниб-Промомед</t>
  </si>
  <si>
    <t>капсулы, 150 мг, 8 шт. - контурная ячейковая  упаковка (15)  - пачка картонная</t>
  </si>
  <si>
    <t>капсулы, 200 мг, 8 шт. - контурная ячейковая  упаковка (15)  - пачка картонная</t>
  </si>
  <si>
    <t>концентрат для приготовления раствора для инфузий, 20 мг/мл, 3 мл - флаконы (1)  - пачка картонная</t>
  </si>
  <si>
    <t>07.05.2025 
25-7-4324374-изм</t>
  </si>
  <si>
    <t>концентрат для приготовления раствора для инфузий, 20 мг/мл, 3 мл - флаконы (3)  - пачка картонная</t>
  </si>
  <si>
    <t>концентрат для приготовления раствора для инфузий, 20 мг/мл, 3 мл - флаконы (5)  - пачка картонная</t>
  </si>
  <si>
    <t>концентрат для приготовления раствора для инфузий, 20 мг/мл, 3.5 мл - флаконы (1)  - пачка картонная</t>
  </si>
  <si>
    <t>концентрат для приготовления раствора для инфузий, 20 мг/мл, 3.5 мл - флаконы (3)  - пачка картонная</t>
  </si>
  <si>
    <t>концентрат для приготовления раствора для инфузий, 20 мг/мл, 3.5 мл - флаконы (5)  - пачка картонная</t>
  </si>
  <si>
    <t>концентрат для приготовления раствора для инфузий, 20 мг/мл, 4 мл - флаконы (1)  - пачка картонная</t>
  </si>
  <si>
    <t>концентрат для приготовления раствора для инфузий, 20 мг/мл, 4 мл - флаконы (3)  - пачка картонная</t>
  </si>
  <si>
    <t>концентрат для приготовления раствора для инфузий, 20 мг/мл, 4 мл - флаконы (5)  - пачка картонная</t>
  </si>
  <si>
    <t>концентрат для приготовления раствора для инфузий, 20 мг/мл, 5 мл - флаконы (1)  - пачка картонная</t>
  </si>
  <si>
    <t>07.05.2025 
25-7-4324373-изм</t>
  </si>
  <si>
    <t>концентрат для приготовления раствора для инфузий, 20 мг/мл, 5 мл - флаконы (3)  - пачка картонная</t>
  </si>
  <si>
    <t>концентрат для приготовления раствора для инфузий, 20 мг/мл, 5 мл - флаконы (5)  - пачка картонная</t>
  </si>
  <si>
    <t>концентрат для приготовления раствора для инфузий, 20 мг/мл, 5.5 мл - флаконы (1)  - пачка картонная</t>
  </si>
  <si>
    <t>концентрат для приготовления раствора для инфузий, 20 мг/мл, 5.5 мл - флаконы (3)  - пачка картонная</t>
  </si>
  <si>
    <t>концентрат для приготовления раствора для инфузий, 20 мг/мл, 5.5 мл - флаконы (5)  - пачка картонная</t>
  </si>
  <si>
    <t>концентрат для приготовления раствора для инфузий, 20 мг/мл, 6 мл - флаконы (3)  - пачка картонная</t>
  </si>
  <si>
    <t>концентрат для приготовления раствора для инфузий, 20 мг/мл, 6 мл - флаконы (5)  - пачка картонная</t>
  </si>
  <si>
    <t>концентрат для приготовления раствора для инфузий, 20 мг/мл, 1 мл - флаконы (1)  - пачка картонная</t>
  </si>
  <si>
    <t>07.05.2025 
25-7-4324371-изм</t>
  </si>
  <si>
    <t>концентрат для приготовления раствора для инфузий, 20 мг/мл, 1 мл - флаконы (3)  - пачка картонная</t>
  </si>
  <si>
    <t>концентрат для приготовления раствора для инфузий, 20 мг/мл, 1 мл - флаконы (5)  - пачка картонная</t>
  </si>
  <si>
    <t>концентрат для приготовления раствора для инфузий, 20 мг/мл, 2 мл - флаконы (1)  - пачка картонная</t>
  </si>
  <si>
    <t>концентрат для приготовления раствора для инфузий, 20 мг/мл, 2 мл - флаконы (3)  - пачка картонная</t>
  </si>
  <si>
    <t>концентрат для приготовления раствора для инфузий, 20 мг/мл, 2 мл - флаконы (5)  - пачка картонная</t>
  </si>
  <si>
    <t>концентрат для приготовления раствора для инфузий, 20 мг/мл, 2.5 мл - флаконы (1)  - пачка картонная</t>
  </si>
  <si>
    <t>концентрат для приготовления раствора для инфузий, 20 мг/мл, 2.5 мл - флаконы (3)  - пачка картонная</t>
  </si>
  <si>
    <t>концентрат для приготовления раствора для инфузий, 20 мг/мл, 2.5 мл - флаконы (5)  - пачка картонная</t>
  </si>
  <si>
    <t>Ботокс®</t>
  </si>
  <si>
    <t>лиофилизат для приготовления раствора для внутримышечного введения, 100 ЕД,  - флаконы (1)  - пачки картонные</t>
  </si>
  <si>
    <t>ЛП-№(008580)-(РГ-RU)</t>
  </si>
  <si>
    <t>07.05.2025 
25-7-4323825-ОПР-изм</t>
  </si>
  <si>
    <t>8054083027470</t>
  </si>
  <si>
    <t>ЛП-№(008572)-(РГ-RU)</t>
  </si>
  <si>
    <t>8054083027487</t>
  </si>
  <si>
    <t>Вектибикс®</t>
  </si>
  <si>
    <t>L01FE02</t>
  </si>
  <si>
    <t>ЛП-№(008407)-(РГ-RU)</t>
  </si>
  <si>
    <t>07.05.2025 
25-7-4323856-изм</t>
  </si>
  <si>
    <t>капсулы, 100000 МЕ, 10 шт. - упаковки ячейковые контурные (1)  - пачки картонные</t>
  </si>
  <si>
    <t>ЛП-№(008961)-(РГ-RU)</t>
  </si>
  <si>
    <t>07.05.2025 
25-7-4324215-ОПР-изм</t>
  </si>
  <si>
    <t>капсулы, 100000 МЕ, 10 шт. - упаковки ячейковые контурные (3)  - пачки картонные</t>
  </si>
  <si>
    <t>ЛП-№(009367)-(РГ-RU)</t>
  </si>
  <si>
    <t>07.05.2025 
25-7-4323944-изм</t>
  </si>
  <si>
    <t>4650069870951</t>
  </si>
  <si>
    <t>4650069870968</t>
  </si>
  <si>
    <t>ЛП-№(009306)-(РГ-RU)</t>
  </si>
  <si>
    <t>07.05.2025 
25-7-4324490-изм</t>
  </si>
  <si>
    <t>4607011637704</t>
  </si>
  <si>
    <t>4607011637711</t>
  </si>
  <si>
    <t>4607011637728</t>
  </si>
  <si>
    <t>4607011637636</t>
  </si>
  <si>
    <t>4607011637681</t>
  </si>
  <si>
    <t>4607011637698</t>
  </si>
  <si>
    <t>ЛП-№(009523)-(РГ-RU)</t>
  </si>
  <si>
    <t>07.05.2025 
25-7-4323830-изм</t>
  </si>
  <si>
    <t>раствор для инъекций, 2 мг/мл, 5 мл - ампула (5)  - пачка картонная</t>
  </si>
  <si>
    <t>раствор для инъекций, 7.5 мг/мл, 10 мл - флакон (1)  - пачка картонная</t>
  </si>
  <si>
    <t>раствор для инъекций, 2 мг/мл, 10 мл - флакон (1)  - пачка картонная</t>
  </si>
  <si>
    <t>раствор для инъекций, 5 мг/мл, 10 мл - флакон (1)  - пачка картонная</t>
  </si>
  <si>
    <t>раствор для инъекций, 10 мг/мл, 20 мл - флакон (1)  - пачка картонная</t>
  </si>
  <si>
    <t>раствор для инъекций, 5 мг/мл, 20 мл - флакон (1)  - пачка картонная</t>
  </si>
  <si>
    <t>Форседено®</t>
  </si>
  <si>
    <t>раствор для подкожного введения, 60 мг, 1 мл - шприцы (1)  - пачки картонные</t>
  </si>
  <si>
    <t xml:space="preserve">Вл.Вып.к.Втор.Уп.Общество с ограниченной ответственностью "НПО Петровакс Фарм" (ООО "НПО Петровакс Фарм"), Россия (7702302492); Перв.Уп.Пр.Ариоген Фармед Акционерное Общество Закрытого типа, Иран (0626228671002); </t>
  </si>
  <si>
    <t>ЛП-№(009537)-(РГ-RU)</t>
  </si>
  <si>
    <t>07.05.2025 
619/20-25</t>
  </si>
  <si>
    <t>4607035394195</t>
  </si>
  <si>
    <t>07.05.2025 
25-7-4323945-ОПР-изм</t>
  </si>
  <si>
    <t>ЛП-№(009254)-(РГ-RU)</t>
  </si>
  <si>
    <t>07.05.2025 
25-7-4322246-изм</t>
  </si>
  <si>
    <t>4680068454838</t>
  </si>
  <si>
    <t>ЛП-№(009282)-(РГ-RU)</t>
  </si>
  <si>
    <t>07.05.2025 
25-7-4322501-ОПР-изм</t>
  </si>
  <si>
    <t>ЛП-№(008913)-(РГ-RU)</t>
  </si>
  <si>
    <t>07.05.2025 
25-7-4322727-ОС-изм</t>
  </si>
  <si>
    <t>4680136233112</t>
  </si>
  <si>
    <t>4610226804113</t>
  </si>
  <si>
    <t>ЛП-№(008774)-(РГ-RU)</t>
  </si>
  <si>
    <t>07.05.2025 
25-7-4322738-изм</t>
  </si>
  <si>
    <t>КАРВЕДИЛОЛ</t>
  </si>
  <si>
    <t>ЛП-№(009042)-(РГ-RU)</t>
  </si>
  <si>
    <t>07.05.2025 
25-7-4322283-ОПР-изм</t>
  </si>
  <si>
    <t>4610188927219</t>
  </si>
  <si>
    <t>4610188927165</t>
  </si>
  <si>
    <t>4610188927264</t>
  </si>
  <si>
    <t>4610188927226</t>
  </si>
  <si>
    <t>4610188927172</t>
  </si>
  <si>
    <t>4610188927271</t>
  </si>
  <si>
    <t>ЦИПРИНОЛ®</t>
  </si>
  <si>
    <t>таблетки, покрытые пленочной оболочкой, 500 мг, 10 шт. - блистеры (1)  - коробки картонные</t>
  </si>
  <si>
    <t>ЛП-№(000698)-(ГП-RU)</t>
  </si>
  <si>
    <t>07.05.2025 
25-7-4322539-изм</t>
  </si>
  <si>
    <t>3838989777487</t>
  </si>
  <si>
    <t>ЛП-№(008932)-(РГ-RU)</t>
  </si>
  <si>
    <t>07.05.2025 
25-7-4321279-изм</t>
  </si>
  <si>
    <t>ЛП-№(009201)-(РГ-RU)</t>
  </si>
  <si>
    <t>07.05.2025 
25-7-4322514-ОПР-изм</t>
  </si>
  <si>
    <t>ЛП-№(007134)-(РГ-RU)</t>
  </si>
  <si>
    <t>07.05.2025 
25-7-4322198-изм</t>
  </si>
  <si>
    <t>4011548050163</t>
  </si>
  <si>
    <t>ЛП-№(007288)-(РГ-RU)</t>
  </si>
  <si>
    <t>4011548050156</t>
  </si>
  <si>
    <t>07.05.2025 
25-7-4317156-сниж</t>
  </si>
  <si>
    <t>07.05.2025 
25-7-4320163-сниж</t>
  </si>
  <si>
    <t>таблетки, покрытые пленочной оболочкой ~, 25 мг, 10 шт. - контурная ячейковая  упаковка (1)  - пачка картонная</t>
  </si>
  <si>
    <t>ЛП-№(008292)-(РГ-RU)</t>
  </si>
  <si>
    <t>12.05.2025 
25-7-4324481-ОС-изм</t>
  </si>
  <si>
    <t>4013054006337</t>
  </si>
  <si>
    <t>4013054006344</t>
  </si>
  <si>
    <t>12.05.2025 
25-7-4324489-изм</t>
  </si>
  <si>
    <t>ЛП-№(007065)-(РГ-RU)</t>
  </si>
  <si>
    <t>07.05.2025 
25-7-4322351-ОПР-изм</t>
  </si>
  <si>
    <t>ЛП-№(007325)-(РГ-RU)</t>
  </si>
  <si>
    <t>4602546012712</t>
  </si>
  <si>
    <t xml:space="preserve">раствор для наружного применения, 70%, 10 л - канистры (1) </t>
  </si>
  <si>
    <t>4602546011395</t>
  </si>
  <si>
    <t>Ксолар®</t>
  </si>
  <si>
    <t>раствор для подкожного введения, 75 мг/0.5 мл, 0.5 мл - шприц (1)  - пачка картонная</t>
  </si>
  <si>
    <t xml:space="preserve">Вл.Новартис Фарма АГ, Швейцария (CHE-106.052.527); Перв.Уп.Пр.Веттер Фарма-Фертигунг ГмбХ и Ко. КГ, Германия (DE 146 396 543); Втор.Уп.Веттер Фарма-Фертигунг ГмбХ и Ко. КГ, Германия (DE146396543); Вып.к.Новартис Фармасьютика С.А., Испания (A08011074); </t>
  </si>
  <si>
    <t>ЛП-№(006630)-(РГ-RU)</t>
  </si>
  <si>
    <t>07.05.2025 
25-7-4322641-ОПР-изм</t>
  </si>
  <si>
    <t>12.05.2025 
25-7-4322640-ОПР-изм</t>
  </si>
  <si>
    <t>7613421137175</t>
  </si>
  <si>
    <t>лиофилизат для приготовления раствора для внутривенного введения, 2.5 г - флаконы (5)  - пачка картонная</t>
  </si>
  <si>
    <t>07.05.2025 
25-7-4322082-изм</t>
  </si>
  <si>
    <t>4605180008684</t>
  </si>
  <si>
    <t>лиофилизат для приготовления раствора для внутривенного введения, 2.5 г - флаконы (5)  / в комплекте с растворителем: вода для инъекций (ампулы) 10 мл-5 шт. / - пачка картонная</t>
  </si>
  <si>
    <t>4605180008653</t>
  </si>
  <si>
    <t>4605180008660</t>
  </si>
  <si>
    <t>06.05.2025 
620/20-25</t>
  </si>
  <si>
    <t>4605422039551</t>
  </si>
  <si>
    <t>4605422039568</t>
  </si>
  <si>
    <t>4605422039575</t>
  </si>
  <si>
    <t>4605422039506</t>
  </si>
  <si>
    <t>07.05.2025 
621/20-25</t>
  </si>
  <si>
    <t>раствор для внутрисосудистого и внутриполостного введения, 50 мг/мл, 20 мл - флаконы (5)  - пачки картонные</t>
  </si>
  <si>
    <t>07.05.2025 
622/20-25</t>
  </si>
  <si>
    <t>4603779019387</t>
  </si>
  <si>
    <t>ЛП-007555</t>
  </si>
  <si>
    <t>07.05.2025 
623/20-25</t>
  </si>
  <si>
    <t>4603184005739</t>
  </si>
  <si>
    <t>05.05.2025 
603/1/20-25/ОС</t>
  </si>
  <si>
    <t>12.05.2025 
624/20-25</t>
  </si>
  <si>
    <t>12.05.2025 
625/20-25</t>
  </si>
  <si>
    <t>ЛП-№(008914)-(РГ-RU)</t>
  </si>
  <si>
    <t>07.05.2025 
25-7-4322060-ОС-изм</t>
  </si>
  <si>
    <t>ЛП-№(008720)-(РГ-RU)</t>
  </si>
  <si>
    <t>ЛП-№(009178)-(РГ-RU)</t>
  </si>
  <si>
    <t>06.05.2025 
25-7-4322148-изм</t>
  </si>
  <si>
    <t>ЛП-№(008754)-(РГ-RU)</t>
  </si>
  <si>
    <t>06.05.2025 
25-7-4321964-ОС-изм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</si>
  <si>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препаратов,
реализуемые на территории Ивановской области (дополнение за 01.05.2025 -  15.05.2025).</t>
  </si>
  <si>
    <t>Предельная оптовая надбавка, руб</t>
  </si>
  <si>
    <t>Предельная розничная надбавка, руб.</t>
  </si>
  <si>
    <t>Предельная розничная цена на лекарственный препарат, руб. (без НДС)</t>
  </si>
  <si>
    <t>Предельная розничная цена на лекарственный препарат, руб. 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</si>
</sst>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##\ ###"/>
    <numFmt numFmtId="165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left" vertical="top" wrapText="1" readingOrder="1"/>
      <protection locked="0"/>
    </xf>
    <xf numFmtId="0" fontId="3" fillId="0" borderId="4" xfId="0" applyFont="1" applyBorder="1" applyAlignment="1" applyProtection="1">
      <alignment vertical="top" wrapText="1" readingOrder="1"/>
      <protection locked="0"/>
    </xf>
    <xf numFmtId="164" fontId="3" fillId="0" borderId="4" xfId="0" applyNumberFormat="1" applyFont="1" applyBorder="1" applyAlignment="1" applyProtection="1">
      <alignment horizontal="center" vertical="top" wrapText="1" readingOrder="1"/>
      <protection locked="0"/>
    </xf>
    <xf numFmtId="165" fontId="3" fillId="0" borderId="4" xfId="0" applyNumberFormat="1" applyFont="1" applyBorder="1" applyAlignment="1" applyProtection="1">
      <alignment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4" fillId="0" borderId="4" xfId="0" applyFont="1" applyBorder="1" applyAlignment="1" applyProtection="1">
      <alignment horizontal="center" vertical="top" wrapText="1" readingOrder="1"/>
      <protection locked="0"/>
    </xf>
    <xf numFmtId="0" fontId="2" fillId="2" borderId="5" xfId="0" applyFont="1" applyFill="1" applyBorder="1" applyAlignment="1" applyProtection="1">
      <alignment horizontal="center" vertical="center" wrapText="1" readingOrder="1"/>
      <protection locked="0"/>
    </xf>
    <xf numFmtId="14" fontId="4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5" fillId="3" borderId="7" xfId="0" applyFont="1" applyFill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right" vertical="top" wrapText="1"/>
    </xf>
    <xf numFmtId="2" fontId="7" fillId="0" borderId="8" xfId="0" applyNumberFormat="1" applyFont="1" applyBorder="1" applyAlignment="1">
      <alignment horizontal="right" vertical="top"/>
    </xf>
    <xf numFmtId="2" fontId="8" fillId="4" borderId="8" xfId="1" applyNumberFormat="1" applyFont="1" applyFill="1" applyBorder="1" applyAlignment="1">
      <alignment horizontal="center" vertical="center" wrapText="1"/>
    </xf>
    <xf numFmtId="2" fontId="7" fillId="4" borderId="8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top" wrapText="1" readingOrder="1"/>
      <protection locked="0"/>
    </xf>
  </cellXfs>
  <cellStyles count="2">
    <cellStyle name="Обычный" xfId="0" builtinId="0"/>
    <cellStyle name="Обычный_Лист1" xfId="1" xr:uid="{6F7B0B52-EDDD-4E62-AA93-BBCE46EE2DA4}"/>
  </cellStyles>
  <dxfs count="0"/>
  <tableStyles count="0" defaultTableStyle="TableStyleMedium2" defaultPivotStyle="PivotStyleLight16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785EA-0944-47AC-9791-8C12C98AB465}">
  <dimension ref="A1:P407"/>
  <sheetViews>
    <sheetView tabSelected="1" zoomScale="78" zoomScaleNormal="78" workbookViewId="0">
      <selection activeCell="D5" sqref="D5"/>
    </sheetView>
  </sheetViews>
  <sheetFormatPr defaultRowHeight="12.75" x14ac:dyDescent="0.2"/>
  <cols>
    <col min="1" max="1" width="15.5703125" customWidth="1"/>
    <col min="2" max="2" width="13.85546875" customWidth="1"/>
    <col min="3" max="3" width="16.7109375" customWidth="1"/>
    <col min="4" max="4" width="31.28515625" customWidth="1"/>
    <col min="7" max="7" width="13.140625" customWidth="1"/>
    <col min="8" max="8" width="13.85546875" customWidth="1"/>
    <col min="9" max="9" width="13" customWidth="1"/>
    <col min="10" max="10" width="15.5703125" customWidth="1"/>
    <col min="11" max="11" width="15" customWidth="1"/>
    <col min="16" max="16" width="10.7109375" customWidth="1"/>
  </cols>
  <sheetData>
    <row r="1" spans="1:16" ht="55.5" customHeight="1" x14ac:dyDescent="0.2">
      <c r="A1" s="16" t="s">
        <v>1269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4" spans="1:16" ht="87.75" customHeight="1" x14ac:dyDescent="0.2">
      <c r="A4" s="2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1" t="s">
        <v>1270</v>
      </c>
      <c r="I4" s="11" t="s">
        <v>1271</v>
      </c>
      <c r="J4" s="11" t="s">
        <v>1272</v>
      </c>
      <c r="K4" s="11" t="s">
        <v>1273</v>
      </c>
      <c r="L4" s="1" t="s">
        <v>7</v>
      </c>
      <c r="M4" s="1" t="s">
        <v>8</v>
      </c>
      <c r="N4" s="1" t="s">
        <v>9</v>
      </c>
      <c r="O4" s="1" t="s">
        <v>10</v>
      </c>
      <c r="P4" s="9" t="s">
        <v>250</v>
      </c>
    </row>
    <row r="5" spans="1:16" ht="107.25" customHeight="1" x14ac:dyDescent="0.2">
      <c r="A5" s="3" t="s">
        <v>11</v>
      </c>
      <c r="B5" s="4" t="s">
        <v>54</v>
      </c>
      <c r="C5" s="4" t="s">
        <v>141</v>
      </c>
      <c r="D5" s="4" t="s">
        <v>385</v>
      </c>
      <c r="E5" s="4" t="s">
        <v>106</v>
      </c>
      <c r="F5" s="5">
        <v>30</v>
      </c>
      <c r="G5" s="6">
        <v>27</v>
      </c>
      <c r="H5" s="12">
        <f t="shared" ref="H5:H11" si="0">G5*0.17</f>
        <v>4.5900000000000007</v>
      </c>
      <c r="I5" s="13">
        <f t="shared" ref="I5:I11" si="1">G5*0.3</f>
        <v>8.1</v>
      </c>
      <c r="J5" s="13">
        <f t="shared" ref="J5:J36" si="2">G5+H5+I5</f>
        <v>39.69</v>
      </c>
      <c r="K5" s="13">
        <f t="shared" ref="K5:K68" si="3">J5*1.1</f>
        <v>43.658999999999999</v>
      </c>
      <c r="L5" s="7"/>
      <c r="M5" s="4" t="s">
        <v>334</v>
      </c>
      <c r="N5" s="7" t="s">
        <v>920</v>
      </c>
      <c r="O5" s="8" t="s">
        <v>335</v>
      </c>
      <c r="P5" s="10">
        <v>45784</v>
      </c>
    </row>
    <row r="6" spans="1:16" ht="165" x14ac:dyDescent="0.2">
      <c r="A6" s="3" t="s">
        <v>11</v>
      </c>
      <c r="B6" s="4" t="s">
        <v>54</v>
      </c>
      <c r="C6" s="4" t="s">
        <v>746</v>
      </c>
      <c r="D6" s="4" t="s">
        <v>388</v>
      </c>
      <c r="E6" s="4" t="s">
        <v>106</v>
      </c>
      <c r="F6" s="5">
        <v>30</v>
      </c>
      <c r="G6" s="6">
        <v>21.77</v>
      </c>
      <c r="H6" s="12">
        <f t="shared" si="0"/>
        <v>3.7009000000000003</v>
      </c>
      <c r="I6" s="13">
        <f t="shared" si="1"/>
        <v>6.5309999999999997</v>
      </c>
      <c r="J6" s="13">
        <f t="shared" si="2"/>
        <v>32.001899999999999</v>
      </c>
      <c r="K6" s="13">
        <f t="shared" si="3"/>
        <v>35.202089999999998</v>
      </c>
      <c r="L6" s="7"/>
      <c r="M6" s="4" t="s">
        <v>157</v>
      </c>
      <c r="N6" s="7" t="s">
        <v>920</v>
      </c>
      <c r="O6" s="8" t="s">
        <v>158</v>
      </c>
      <c r="P6" s="10">
        <v>45784</v>
      </c>
    </row>
    <row r="7" spans="1:16" ht="105" x14ac:dyDescent="0.2">
      <c r="A7" s="3" t="s">
        <v>11</v>
      </c>
      <c r="B7" s="4" t="s">
        <v>54</v>
      </c>
      <c r="C7" s="4" t="s">
        <v>131</v>
      </c>
      <c r="D7" s="4" t="s">
        <v>82</v>
      </c>
      <c r="E7" s="4" t="s">
        <v>106</v>
      </c>
      <c r="F7" s="5">
        <v>30</v>
      </c>
      <c r="G7" s="6">
        <v>27.5</v>
      </c>
      <c r="H7" s="12">
        <f t="shared" si="0"/>
        <v>4.6750000000000007</v>
      </c>
      <c r="I7" s="13">
        <f t="shared" si="1"/>
        <v>8.25</v>
      </c>
      <c r="J7" s="13">
        <f t="shared" si="2"/>
        <v>40.424999999999997</v>
      </c>
      <c r="K7" s="13">
        <f t="shared" si="3"/>
        <v>44.467500000000001</v>
      </c>
      <c r="L7" s="7"/>
      <c r="M7" s="4" t="s">
        <v>55</v>
      </c>
      <c r="N7" s="7" t="s">
        <v>920</v>
      </c>
      <c r="O7" s="8" t="s">
        <v>273</v>
      </c>
      <c r="P7" s="10">
        <v>45784</v>
      </c>
    </row>
    <row r="8" spans="1:16" ht="105" x14ac:dyDescent="0.2">
      <c r="A8" s="3" t="s">
        <v>11</v>
      </c>
      <c r="B8" s="4" t="s">
        <v>54</v>
      </c>
      <c r="C8" s="4" t="s">
        <v>290</v>
      </c>
      <c r="D8" s="4" t="s">
        <v>201</v>
      </c>
      <c r="E8" s="4" t="s">
        <v>106</v>
      </c>
      <c r="F8" s="5">
        <v>30</v>
      </c>
      <c r="G8" s="6">
        <v>27.5</v>
      </c>
      <c r="H8" s="12">
        <f t="shared" si="0"/>
        <v>4.6750000000000007</v>
      </c>
      <c r="I8" s="13">
        <f t="shared" si="1"/>
        <v>8.25</v>
      </c>
      <c r="J8" s="13">
        <f t="shared" si="2"/>
        <v>40.424999999999997</v>
      </c>
      <c r="K8" s="13">
        <f t="shared" si="3"/>
        <v>44.467500000000001</v>
      </c>
      <c r="L8" s="7"/>
      <c r="M8" s="4" t="s">
        <v>66</v>
      </c>
      <c r="N8" s="7" t="s">
        <v>920</v>
      </c>
      <c r="O8" s="8" t="s">
        <v>67</v>
      </c>
      <c r="P8" s="10">
        <v>45784</v>
      </c>
    </row>
    <row r="9" spans="1:16" ht="105" x14ac:dyDescent="0.2">
      <c r="A9" s="3" t="s">
        <v>11</v>
      </c>
      <c r="B9" s="4" t="s">
        <v>54</v>
      </c>
      <c r="C9" s="4" t="s">
        <v>290</v>
      </c>
      <c r="D9" s="4" t="s">
        <v>201</v>
      </c>
      <c r="E9" s="4" t="s">
        <v>106</v>
      </c>
      <c r="F9" s="5">
        <v>30</v>
      </c>
      <c r="G9" s="6">
        <v>27.5</v>
      </c>
      <c r="H9" s="12">
        <f t="shared" si="0"/>
        <v>4.6750000000000007</v>
      </c>
      <c r="I9" s="13">
        <f t="shared" si="1"/>
        <v>8.25</v>
      </c>
      <c r="J9" s="13">
        <f t="shared" si="2"/>
        <v>40.424999999999997</v>
      </c>
      <c r="K9" s="13">
        <f t="shared" si="3"/>
        <v>44.467500000000001</v>
      </c>
      <c r="L9" s="7"/>
      <c r="M9" s="4" t="s">
        <v>728</v>
      </c>
      <c r="N9" s="7" t="s">
        <v>920</v>
      </c>
      <c r="O9" s="8" t="s">
        <v>729</v>
      </c>
      <c r="P9" s="10">
        <v>45784</v>
      </c>
    </row>
    <row r="10" spans="1:16" ht="135" x14ac:dyDescent="0.2">
      <c r="A10" s="3" t="s">
        <v>11</v>
      </c>
      <c r="B10" s="4" t="s">
        <v>54</v>
      </c>
      <c r="C10" s="4" t="s">
        <v>568</v>
      </c>
      <c r="D10" s="4" t="s">
        <v>238</v>
      </c>
      <c r="E10" s="4" t="s">
        <v>106</v>
      </c>
      <c r="F10" s="5">
        <v>30</v>
      </c>
      <c r="G10" s="6">
        <v>27.5</v>
      </c>
      <c r="H10" s="12">
        <f t="shared" si="0"/>
        <v>4.6750000000000007</v>
      </c>
      <c r="I10" s="13">
        <f t="shared" si="1"/>
        <v>8.25</v>
      </c>
      <c r="J10" s="13">
        <f t="shared" si="2"/>
        <v>40.424999999999997</v>
      </c>
      <c r="K10" s="13">
        <f t="shared" si="3"/>
        <v>44.467500000000001</v>
      </c>
      <c r="L10" s="7"/>
      <c r="M10" s="4" t="s">
        <v>279</v>
      </c>
      <c r="N10" s="7" t="s">
        <v>920</v>
      </c>
      <c r="O10" s="8" t="s">
        <v>690</v>
      </c>
      <c r="P10" s="10">
        <v>45784</v>
      </c>
    </row>
    <row r="11" spans="1:16" ht="120" x14ac:dyDescent="0.2">
      <c r="A11" s="3" t="s">
        <v>11</v>
      </c>
      <c r="B11" s="4" t="s">
        <v>54</v>
      </c>
      <c r="C11" s="4" t="s">
        <v>568</v>
      </c>
      <c r="D11" s="4" t="s">
        <v>200</v>
      </c>
      <c r="E11" s="4" t="s">
        <v>106</v>
      </c>
      <c r="F11" s="5">
        <v>30</v>
      </c>
      <c r="G11" s="6">
        <v>27.5</v>
      </c>
      <c r="H11" s="12">
        <f t="shared" si="0"/>
        <v>4.6750000000000007</v>
      </c>
      <c r="I11" s="13">
        <f t="shared" si="1"/>
        <v>8.25</v>
      </c>
      <c r="J11" s="13">
        <f t="shared" si="2"/>
        <v>40.424999999999997</v>
      </c>
      <c r="K11" s="13">
        <f t="shared" si="3"/>
        <v>44.467500000000001</v>
      </c>
      <c r="L11" s="7"/>
      <c r="M11" s="4" t="s">
        <v>279</v>
      </c>
      <c r="N11" s="7" t="s">
        <v>920</v>
      </c>
      <c r="O11" s="8" t="s">
        <v>280</v>
      </c>
      <c r="P11" s="10">
        <v>45784</v>
      </c>
    </row>
    <row r="12" spans="1:16" ht="135" x14ac:dyDescent="0.2">
      <c r="A12" s="3" t="s">
        <v>65</v>
      </c>
      <c r="B12" s="4" t="s">
        <v>722</v>
      </c>
      <c r="C12" s="4" t="s">
        <v>574</v>
      </c>
      <c r="D12" s="4" t="s">
        <v>197</v>
      </c>
      <c r="E12" s="4" t="s">
        <v>108</v>
      </c>
      <c r="F12" s="5">
        <v>30</v>
      </c>
      <c r="G12" s="6">
        <v>155.69999999999999</v>
      </c>
      <c r="H12" s="12">
        <f>G12*0.14</f>
        <v>21.798000000000002</v>
      </c>
      <c r="I12" s="13">
        <f>G12*0.22</f>
        <v>34.253999999999998</v>
      </c>
      <c r="J12" s="13">
        <f t="shared" si="2"/>
        <v>211.75199999999998</v>
      </c>
      <c r="K12" s="13">
        <f t="shared" si="3"/>
        <v>232.9272</v>
      </c>
      <c r="L12" s="7"/>
      <c r="M12" s="4" t="s">
        <v>1191</v>
      </c>
      <c r="N12" s="7" t="s">
        <v>1192</v>
      </c>
      <c r="O12" s="8" t="s">
        <v>1193</v>
      </c>
      <c r="P12" s="10">
        <v>45784</v>
      </c>
    </row>
    <row r="13" spans="1:16" ht="120" x14ac:dyDescent="0.2">
      <c r="A13" s="3" t="s">
        <v>65</v>
      </c>
      <c r="B13" s="4" t="s">
        <v>722</v>
      </c>
      <c r="C13" s="4" t="s">
        <v>574</v>
      </c>
      <c r="D13" s="4" t="s">
        <v>693</v>
      </c>
      <c r="E13" s="4" t="s">
        <v>108</v>
      </c>
      <c r="F13" s="5">
        <v>30</v>
      </c>
      <c r="G13" s="6">
        <v>155.69999999999999</v>
      </c>
      <c r="H13" s="12">
        <f>G13*0.14</f>
        <v>21.798000000000002</v>
      </c>
      <c r="I13" s="13">
        <f>G13*0.22</f>
        <v>34.253999999999998</v>
      </c>
      <c r="J13" s="13">
        <f t="shared" si="2"/>
        <v>211.75199999999998</v>
      </c>
      <c r="K13" s="13">
        <f t="shared" si="3"/>
        <v>232.9272</v>
      </c>
      <c r="L13" s="7"/>
      <c r="M13" s="4" t="s">
        <v>1191</v>
      </c>
      <c r="N13" s="7" t="s">
        <v>1192</v>
      </c>
      <c r="O13" s="8" t="s">
        <v>1194</v>
      </c>
      <c r="P13" s="10">
        <v>45784</v>
      </c>
    </row>
    <row r="14" spans="1:16" ht="135" x14ac:dyDescent="0.2">
      <c r="A14" s="3" t="s">
        <v>50</v>
      </c>
      <c r="B14" s="4" t="s">
        <v>866</v>
      </c>
      <c r="C14" s="4" t="s">
        <v>864</v>
      </c>
      <c r="D14" s="4" t="s">
        <v>196</v>
      </c>
      <c r="E14" s="4" t="s">
        <v>119</v>
      </c>
      <c r="F14" s="5">
        <v>30</v>
      </c>
      <c r="G14" s="6">
        <v>1081.0999999999999</v>
      </c>
      <c r="H14" s="12">
        <f>G14*0.1</f>
        <v>108.11</v>
      </c>
      <c r="I14" s="13">
        <f>G14*0.15</f>
        <v>162.16499999999999</v>
      </c>
      <c r="J14" s="13">
        <f t="shared" si="2"/>
        <v>1351.3749999999998</v>
      </c>
      <c r="K14" s="13">
        <f t="shared" si="3"/>
        <v>1486.5124999999998</v>
      </c>
      <c r="L14" s="7"/>
      <c r="M14" s="4" t="s">
        <v>867</v>
      </c>
      <c r="N14" s="7" t="s">
        <v>1111</v>
      </c>
      <c r="O14" s="8" t="s">
        <v>868</v>
      </c>
      <c r="P14" s="10">
        <v>45783</v>
      </c>
    </row>
    <row r="15" spans="1:16" ht="135" x14ac:dyDescent="0.2">
      <c r="A15" s="3" t="s">
        <v>50</v>
      </c>
      <c r="B15" s="4" t="s">
        <v>866</v>
      </c>
      <c r="C15" s="4" t="s">
        <v>846</v>
      </c>
      <c r="D15" s="4" t="s">
        <v>196</v>
      </c>
      <c r="E15" s="4" t="s">
        <v>119</v>
      </c>
      <c r="F15" s="5">
        <v>30</v>
      </c>
      <c r="G15" s="6">
        <v>1081.0999999999999</v>
      </c>
      <c r="H15" s="12">
        <f>G15*0.1</f>
        <v>108.11</v>
      </c>
      <c r="I15" s="13">
        <f>G15*0.15</f>
        <v>162.16499999999999</v>
      </c>
      <c r="J15" s="13">
        <f t="shared" si="2"/>
        <v>1351.3749999999998</v>
      </c>
      <c r="K15" s="13">
        <f t="shared" si="3"/>
        <v>1486.5124999999998</v>
      </c>
      <c r="L15" s="7"/>
      <c r="M15" s="4" t="s">
        <v>867</v>
      </c>
      <c r="N15" s="7" t="s">
        <v>1111</v>
      </c>
      <c r="O15" s="8" t="s">
        <v>869</v>
      </c>
      <c r="P15" s="10">
        <v>45783</v>
      </c>
    </row>
    <row r="16" spans="1:16" ht="120" x14ac:dyDescent="0.2">
      <c r="A16" s="3" t="s">
        <v>12</v>
      </c>
      <c r="B16" s="4" t="s">
        <v>12</v>
      </c>
      <c r="C16" s="4" t="s">
        <v>944</v>
      </c>
      <c r="D16" s="4" t="s">
        <v>923</v>
      </c>
      <c r="E16" s="4" t="s">
        <v>86</v>
      </c>
      <c r="F16" s="5">
        <v>3</v>
      </c>
      <c r="G16" s="6">
        <v>36.979999999999997</v>
      </c>
      <c r="H16" s="12">
        <f>G16*0.17</f>
        <v>6.2866</v>
      </c>
      <c r="I16" s="13">
        <f>G16*0.3</f>
        <v>11.093999999999999</v>
      </c>
      <c r="J16" s="13">
        <f t="shared" si="2"/>
        <v>54.360599999999998</v>
      </c>
      <c r="K16" s="13">
        <f t="shared" si="3"/>
        <v>59.796660000000003</v>
      </c>
      <c r="L16" s="7"/>
      <c r="M16" s="4" t="s">
        <v>945</v>
      </c>
      <c r="N16" s="7" t="s">
        <v>946</v>
      </c>
      <c r="O16" s="8" t="s">
        <v>384</v>
      </c>
      <c r="P16" s="10">
        <v>45782</v>
      </c>
    </row>
    <row r="17" spans="1:16" ht="120" x14ac:dyDescent="0.2">
      <c r="A17" s="3" t="s">
        <v>12</v>
      </c>
      <c r="B17" s="4" t="s">
        <v>12</v>
      </c>
      <c r="C17" s="4" t="s">
        <v>947</v>
      </c>
      <c r="D17" s="4" t="s">
        <v>923</v>
      </c>
      <c r="E17" s="4" t="s">
        <v>86</v>
      </c>
      <c r="F17" s="5">
        <v>30</v>
      </c>
      <c r="G17" s="6">
        <v>369.78</v>
      </c>
      <c r="H17" s="12">
        <f>G17*0.14</f>
        <v>51.769199999999998</v>
      </c>
      <c r="I17" s="13">
        <f>G17*0.22</f>
        <v>81.351599999999991</v>
      </c>
      <c r="J17" s="13">
        <f t="shared" si="2"/>
        <v>502.9008</v>
      </c>
      <c r="K17" s="13">
        <f t="shared" si="3"/>
        <v>553.19087999999999</v>
      </c>
      <c r="L17" s="7"/>
      <c r="M17" s="4" t="s">
        <v>945</v>
      </c>
      <c r="N17" s="7" t="s">
        <v>946</v>
      </c>
      <c r="O17" s="8" t="s">
        <v>383</v>
      </c>
      <c r="P17" s="10">
        <v>45782</v>
      </c>
    </row>
    <row r="18" spans="1:16" ht="120" x14ac:dyDescent="0.2">
      <c r="A18" s="3" t="s">
        <v>74</v>
      </c>
      <c r="B18" s="4" t="s">
        <v>74</v>
      </c>
      <c r="C18" s="4" t="s">
        <v>756</v>
      </c>
      <c r="D18" s="4" t="s">
        <v>366</v>
      </c>
      <c r="E18" s="4" t="s">
        <v>239</v>
      </c>
      <c r="F18" s="5">
        <v>1</v>
      </c>
      <c r="G18" s="6">
        <v>60.04</v>
      </c>
      <c r="H18" s="12">
        <f>G18*0.17</f>
        <v>10.206800000000001</v>
      </c>
      <c r="I18" s="13">
        <f>G18*0.3</f>
        <v>18.012</v>
      </c>
      <c r="J18" s="13">
        <f t="shared" si="2"/>
        <v>88.258800000000008</v>
      </c>
      <c r="K18" s="13">
        <f t="shared" si="3"/>
        <v>97.08468000000002</v>
      </c>
      <c r="L18" s="7"/>
      <c r="M18" s="4" t="s">
        <v>757</v>
      </c>
      <c r="N18" s="7" t="s">
        <v>1106</v>
      </c>
      <c r="O18" s="8" t="s">
        <v>758</v>
      </c>
      <c r="P18" s="10">
        <v>45782</v>
      </c>
    </row>
    <row r="19" spans="1:16" ht="90" x14ac:dyDescent="0.2">
      <c r="A19" s="3" t="s">
        <v>74</v>
      </c>
      <c r="B19" s="4" t="s">
        <v>145</v>
      </c>
      <c r="C19" s="4" t="s">
        <v>1105</v>
      </c>
      <c r="D19" s="4" t="s">
        <v>82</v>
      </c>
      <c r="E19" s="4" t="s">
        <v>239</v>
      </c>
      <c r="F19" s="5">
        <v>1</v>
      </c>
      <c r="G19" s="6">
        <v>60.04</v>
      </c>
      <c r="H19" s="12">
        <f>G19*0.17</f>
        <v>10.206800000000001</v>
      </c>
      <c r="I19" s="13">
        <f>G19*0.3</f>
        <v>18.012</v>
      </c>
      <c r="J19" s="13">
        <f t="shared" si="2"/>
        <v>88.258800000000008</v>
      </c>
      <c r="K19" s="13">
        <f t="shared" si="3"/>
        <v>97.08468000000002</v>
      </c>
      <c r="L19" s="7"/>
      <c r="M19" s="4" t="s">
        <v>240</v>
      </c>
      <c r="N19" s="7" t="s">
        <v>1106</v>
      </c>
      <c r="O19" s="8" t="s">
        <v>433</v>
      </c>
      <c r="P19" s="10">
        <v>45782</v>
      </c>
    </row>
    <row r="20" spans="1:16" ht="135" x14ac:dyDescent="0.2">
      <c r="A20" s="3" t="s">
        <v>13</v>
      </c>
      <c r="B20" s="4" t="s">
        <v>13</v>
      </c>
      <c r="C20" s="4" t="s">
        <v>915</v>
      </c>
      <c r="D20" s="4" t="s">
        <v>654</v>
      </c>
      <c r="E20" s="4" t="s">
        <v>166</v>
      </c>
      <c r="F20" s="5">
        <v>1</v>
      </c>
      <c r="G20" s="6">
        <v>210.48</v>
      </c>
      <c r="H20" s="12">
        <f>G20*0.14</f>
        <v>29.467200000000002</v>
      </c>
      <c r="I20" s="13">
        <f>G20*0.22</f>
        <v>46.305599999999998</v>
      </c>
      <c r="J20" s="13">
        <f t="shared" si="2"/>
        <v>286.25279999999998</v>
      </c>
      <c r="K20" s="13">
        <f t="shared" si="3"/>
        <v>314.87808000000001</v>
      </c>
      <c r="L20" s="7"/>
      <c r="M20" s="4" t="s">
        <v>966</v>
      </c>
      <c r="N20" s="7" t="s">
        <v>967</v>
      </c>
      <c r="O20" s="8" t="s">
        <v>655</v>
      </c>
      <c r="P20" s="10">
        <v>45783</v>
      </c>
    </row>
    <row r="21" spans="1:16" ht="135" x14ac:dyDescent="0.2">
      <c r="A21" s="3" t="s">
        <v>13</v>
      </c>
      <c r="B21" s="4" t="s">
        <v>13</v>
      </c>
      <c r="C21" s="4" t="s">
        <v>969</v>
      </c>
      <c r="D21" s="4" t="s">
        <v>654</v>
      </c>
      <c r="E21" s="4" t="s">
        <v>166</v>
      </c>
      <c r="F21" s="5">
        <v>10</v>
      </c>
      <c r="G21" s="6">
        <v>2104.84</v>
      </c>
      <c r="H21" s="12">
        <f>G21*0.1</f>
        <v>210.48400000000004</v>
      </c>
      <c r="I21" s="13">
        <f>G21*0.15</f>
        <v>315.726</v>
      </c>
      <c r="J21" s="13">
        <f t="shared" si="2"/>
        <v>2631.05</v>
      </c>
      <c r="K21" s="13">
        <f t="shared" si="3"/>
        <v>2894.1550000000007</v>
      </c>
      <c r="L21" s="7"/>
      <c r="M21" s="4" t="s">
        <v>966</v>
      </c>
      <c r="N21" s="7" t="s">
        <v>967</v>
      </c>
      <c r="O21" s="8" t="s">
        <v>657</v>
      </c>
      <c r="P21" s="10">
        <v>45783</v>
      </c>
    </row>
    <row r="22" spans="1:16" ht="135" x14ac:dyDescent="0.2">
      <c r="A22" s="3" t="s">
        <v>13</v>
      </c>
      <c r="B22" s="4" t="s">
        <v>13</v>
      </c>
      <c r="C22" s="4" t="s">
        <v>968</v>
      </c>
      <c r="D22" s="4" t="s">
        <v>654</v>
      </c>
      <c r="E22" s="4" t="s">
        <v>166</v>
      </c>
      <c r="F22" s="5">
        <v>5</v>
      </c>
      <c r="G22" s="6">
        <v>1052.42</v>
      </c>
      <c r="H22" s="12">
        <f>G22*0.1</f>
        <v>105.24200000000002</v>
      </c>
      <c r="I22" s="13">
        <f>G22*0.15</f>
        <v>157.863</v>
      </c>
      <c r="J22" s="13">
        <f t="shared" si="2"/>
        <v>1315.5250000000001</v>
      </c>
      <c r="K22" s="13">
        <f t="shared" si="3"/>
        <v>1447.0775000000003</v>
      </c>
      <c r="L22" s="7"/>
      <c r="M22" s="4" t="s">
        <v>966</v>
      </c>
      <c r="N22" s="7" t="s">
        <v>967</v>
      </c>
      <c r="O22" s="8" t="s">
        <v>656</v>
      </c>
      <c r="P22" s="10">
        <v>45783</v>
      </c>
    </row>
    <row r="23" spans="1:16" ht="105" x14ac:dyDescent="0.2">
      <c r="A23" s="3" t="s">
        <v>13</v>
      </c>
      <c r="B23" s="4" t="s">
        <v>556</v>
      </c>
      <c r="C23" s="4" t="s">
        <v>313</v>
      </c>
      <c r="D23" s="4" t="s">
        <v>372</v>
      </c>
      <c r="E23" s="4" t="s">
        <v>166</v>
      </c>
      <c r="F23" s="5">
        <v>1</v>
      </c>
      <c r="G23" s="6">
        <v>724.5</v>
      </c>
      <c r="H23" s="12">
        <f>G23*0.1</f>
        <v>72.45</v>
      </c>
      <c r="I23" s="13">
        <f>G23*0.15</f>
        <v>108.675</v>
      </c>
      <c r="J23" s="13">
        <f t="shared" si="2"/>
        <v>905.625</v>
      </c>
      <c r="K23" s="13">
        <f t="shared" si="3"/>
        <v>996.18750000000011</v>
      </c>
      <c r="L23" s="7"/>
      <c r="M23" s="4" t="s">
        <v>1035</v>
      </c>
      <c r="N23" s="7" t="s">
        <v>1036</v>
      </c>
      <c r="O23" s="8" t="s">
        <v>588</v>
      </c>
      <c r="P23" s="10">
        <v>45783</v>
      </c>
    </row>
    <row r="24" spans="1:16" ht="135" x14ac:dyDescent="0.2">
      <c r="A24" s="3" t="s">
        <v>13</v>
      </c>
      <c r="B24" s="4" t="s">
        <v>556</v>
      </c>
      <c r="C24" s="4" t="s">
        <v>913</v>
      </c>
      <c r="D24" s="4" t="s">
        <v>372</v>
      </c>
      <c r="E24" s="4" t="s">
        <v>166</v>
      </c>
      <c r="F24" s="5">
        <v>10</v>
      </c>
      <c r="G24" s="6">
        <v>7245.03</v>
      </c>
      <c r="H24" s="12">
        <f>G24*0.1</f>
        <v>724.50300000000004</v>
      </c>
      <c r="I24" s="13">
        <f>G24*0.15</f>
        <v>1086.7545</v>
      </c>
      <c r="J24" s="13">
        <f t="shared" si="2"/>
        <v>9056.2874999999985</v>
      </c>
      <c r="K24" s="13">
        <f t="shared" si="3"/>
        <v>9961.9162499999984</v>
      </c>
      <c r="L24" s="7"/>
      <c r="M24" s="4" t="s">
        <v>1035</v>
      </c>
      <c r="N24" s="7" t="s">
        <v>1036</v>
      </c>
      <c r="O24" s="8" t="s">
        <v>564</v>
      </c>
      <c r="P24" s="10">
        <v>45783</v>
      </c>
    </row>
    <row r="25" spans="1:16" ht="135" x14ac:dyDescent="0.2">
      <c r="A25" s="3" t="s">
        <v>13</v>
      </c>
      <c r="B25" s="4" t="s">
        <v>556</v>
      </c>
      <c r="C25" s="4" t="s">
        <v>1038</v>
      </c>
      <c r="D25" s="4" t="s">
        <v>372</v>
      </c>
      <c r="E25" s="4" t="s">
        <v>166</v>
      </c>
      <c r="F25" s="5">
        <v>5</v>
      </c>
      <c r="G25" s="6">
        <v>3622.51</v>
      </c>
      <c r="H25" s="12">
        <f>G25*0.1</f>
        <v>362.25100000000003</v>
      </c>
      <c r="I25" s="13">
        <f>G25*0.15</f>
        <v>543.37649999999996</v>
      </c>
      <c r="J25" s="13">
        <f t="shared" si="2"/>
        <v>4528.1375000000007</v>
      </c>
      <c r="K25" s="13">
        <f t="shared" si="3"/>
        <v>4980.951250000001</v>
      </c>
      <c r="L25" s="7"/>
      <c r="M25" s="4" t="s">
        <v>1035</v>
      </c>
      <c r="N25" s="7" t="s">
        <v>1036</v>
      </c>
      <c r="O25" s="8" t="s">
        <v>563</v>
      </c>
      <c r="P25" s="10">
        <v>45783</v>
      </c>
    </row>
    <row r="26" spans="1:16" ht="105" x14ac:dyDescent="0.2">
      <c r="A26" s="3" t="s">
        <v>13</v>
      </c>
      <c r="B26" s="4" t="s">
        <v>556</v>
      </c>
      <c r="C26" s="4" t="s">
        <v>600</v>
      </c>
      <c r="D26" s="4" t="s">
        <v>372</v>
      </c>
      <c r="E26" s="4" t="s">
        <v>166</v>
      </c>
      <c r="F26" s="5">
        <v>1</v>
      </c>
      <c r="G26" s="6">
        <v>181.13</v>
      </c>
      <c r="H26" s="12">
        <f>G26*0.14</f>
        <v>25.3582</v>
      </c>
      <c r="I26" s="13">
        <f>G26*0.22</f>
        <v>39.848599999999998</v>
      </c>
      <c r="J26" s="13">
        <f t="shared" si="2"/>
        <v>246.33680000000001</v>
      </c>
      <c r="K26" s="13">
        <f t="shared" si="3"/>
        <v>270.97048000000001</v>
      </c>
      <c r="L26" s="7"/>
      <c r="M26" s="4" t="s">
        <v>1035</v>
      </c>
      <c r="N26" s="7" t="s">
        <v>1036</v>
      </c>
      <c r="O26" s="8" t="s">
        <v>557</v>
      </c>
      <c r="P26" s="10">
        <v>45783</v>
      </c>
    </row>
    <row r="27" spans="1:16" ht="120" x14ac:dyDescent="0.2">
      <c r="A27" s="3" t="s">
        <v>13</v>
      </c>
      <c r="B27" s="4" t="s">
        <v>556</v>
      </c>
      <c r="C27" s="4" t="s">
        <v>1039</v>
      </c>
      <c r="D27" s="4" t="s">
        <v>372</v>
      </c>
      <c r="E27" s="4" t="s">
        <v>166</v>
      </c>
      <c r="F27" s="5">
        <v>10</v>
      </c>
      <c r="G27" s="6">
        <v>1811.26</v>
      </c>
      <c r="H27" s="12">
        <f>G27*0.1</f>
        <v>181.126</v>
      </c>
      <c r="I27" s="13">
        <f>G27*0.15</f>
        <v>271.68899999999996</v>
      </c>
      <c r="J27" s="13">
        <f t="shared" si="2"/>
        <v>2264.0749999999998</v>
      </c>
      <c r="K27" s="13">
        <f t="shared" si="3"/>
        <v>2490.4825000000001</v>
      </c>
      <c r="L27" s="7"/>
      <c r="M27" s="4" t="s">
        <v>1035</v>
      </c>
      <c r="N27" s="7" t="s">
        <v>1036</v>
      </c>
      <c r="O27" s="8" t="s">
        <v>558</v>
      </c>
      <c r="P27" s="10">
        <v>45783</v>
      </c>
    </row>
    <row r="28" spans="1:16" ht="120" x14ac:dyDescent="0.2">
      <c r="A28" s="3" t="s">
        <v>13</v>
      </c>
      <c r="B28" s="4" t="s">
        <v>556</v>
      </c>
      <c r="C28" s="4" t="s">
        <v>1034</v>
      </c>
      <c r="D28" s="4" t="s">
        <v>372</v>
      </c>
      <c r="E28" s="4" t="s">
        <v>166</v>
      </c>
      <c r="F28" s="5">
        <v>5</v>
      </c>
      <c r="G28" s="6">
        <v>905.63</v>
      </c>
      <c r="H28" s="12">
        <f>G28*0.1</f>
        <v>90.563000000000002</v>
      </c>
      <c r="I28" s="13">
        <f>G28*0.15</f>
        <v>135.84449999999998</v>
      </c>
      <c r="J28" s="13">
        <f t="shared" si="2"/>
        <v>1132.0374999999999</v>
      </c>
      <c r="K28" s="13">
        <f t="shared" si="3"/>
        <v>1245.24125</v>
      </c>
      <c r="L28" s="7"/>
      <c r="M28" s="4" t="s">
        <v>1035</v>
      </c>
      <c r="N28" s="7" t="s">
        <v>1036</v>
      </c>
      <c r="O28" s="8" t="s">
        <v>559</v>
      </c>
      <c r="P28" s="10">
        <v>45783</v>
      </c>
    </row>
    <row r="29" spans="1:16" ht="105" x14ac:dyDescent="0.2">
      <c r="A29" s="3" t="s">
        <v>13</v>
      </c>
      <c r="B29" s="4" t="s">
        <v>556</v>
      </c>
      <c r="C29" s="4" t="s">
        <v>818</v>
      </c>
      <c r="D29" s="4" t="s">
        <v>372</v>
      </c>
      <c r="E29" s="4" t="s">
        <v>166</v>
      </c>
      <c r="F29" s="5">
        <v>1</v>
      </c>
      <c r="G29" s="6">
        <v>362.25</v>
      </c>
      <c r="H29" s="12">
        <f>G29*0.14</f>
        <v>50.715000000000003</v>
      </c>
      <c r="I29" s="13">
        <f>G29*0.22</f>
        <v>79.695000000000007</v>
      </c>
      <c r="J29" s="13">
        <f t="shared" si="2"/>
        <v>492.66</v>
      </c>
      <c r="K29" s="13">
        <f t="shared" si="3"/>
        <v>541.92600000000004</v>
      </c>
      <c r="L29" s="7"/>
      <c r="M29" s="4" t="s">
        <v>1035</v>
      </c>
      <c r="N29" s="7" t="s">
        <v>1036</v>
      </c>
      <c r="O29" s="8" t="s">
        <v>560</v>
      </c>
      <c r="P29" s="10">
        <v>45783</v>
      </c>
    </row>
    <row r="30" spans="1:16" ht="120" x14ac:dyDescent="0.2">
      <c r="A30" s="3" t="s">
        <v>13</v>
      </c>
      <c r="B30" s="4" t="s">
        <v>556</v>
      </c>
      <c r="C30" s="4" t="s">
        <v>1040</v>
      </c>
      <c r="D30" s="4" t="s">
        <v>372</v>
      </c>
      <c r="E30" s="4" t="s">
        <v>166</v>
      </c>
      <c r="F30" s="5">
        <v>10</v>
      </c>
      <c r="G30" s="6">
        <v>3622.51</v>
      </c>
      <c r="H30" s="12">
        <f>G30*0.1</f>
        <v>362.25100000000003</v>
      </c>
      <c r="I30" s="13">
        <f>G30*0.15</f>
        <v>543.37649999999996</v>
      </c>
      <c r="J30" s="13">
        <f t="shared" si="2"/>
        <v>4528.1375000000007</v>
      </c>
      <c r="K30" s="13">
        <f t="shared" si="3"/>
        <v>4980.951250000001</v>
      </c>
      <c r="L30" s="7"/>
      <c r="M30" s="4" t="s">
        <v>1035</v>
      </c>
      <c r="N30" s="7" t="s">
        <v>1036</v>
      </c>
      <c r="O30" s="8" t="s">
        <v>561</v>
      </c>
      <c r="P30" s="10">
        <v>45783</v>
      </c>
    </row>
    <row r="31" spans="1:16" ht="120" x14ac:dyDescent="0.2">
      <c r="A31" s="3" t="s">
        <v>13</v>
      </c>
      <c r="B31" s="4" t="s">
        <v>556</v>
      </c>
      <c r="C31" s="4" t="s">
        <v>1037</v>
      </c>
      <c r="D31" s="4" t="s">
        <v>372</v>
      </c>
      <c r="E31" s="4" t="s">
        <v>166</v>
      </c>
      <c r="F31" s="5">
        <v>5</v>
      </c>
      <c r="G31" s="6">
        <v>1811.26</v>
      </c>
      <c r="H31" s="12">
        <f>G31*0.1</f>
        <v>181.126</v>
      </c>
      <c r="I31" s="13">
        <f>G31*0.15</f>
        <v>271.68899999999996</v>
      </c>
      <c r="J31" s="13">
        <f t="shared" si="2"/>
        <v>2264.0749999999998</v>
      </c>
      <c r="K31" s="13">
        <f t="shared" si="3"/>
        <v>2490.4825000000001</v>
      </c>
      <c r="L31" s="7"/>
      <c r="M31" s="4" t="s">
        <v>1035</v>
      </c>
      <c r="N31" s="7" t="s">
        <v>1036</v>
      </c>
      <c r="O31" s="8" t="s">
        <v>562</v>
      </c>
      <c r="P31" s="10">
        <v>45783</v>
      </c>
    </row>
    <row r="32" spans="1:16" ht="120" x14ac:dyDescent="0.2">
      <c r="A32" s="3" t="s">
        <v>14</v>
      </c>
      <c r="B32" s="4" t="s">
        <v>706</v>
      </c>
      <c r="C32" s="4" t="s">
        <v>615</v>
      </c>
      <c r="D32" s="4" t="s">
        <v>244</v>
      </c>
      <c r="E32" s="4" t="s">
        <v>99</v>
      </c>
      <c r="F32" s="5">
        <v>100</v>
      </c>
      <c r="G32" s="6">
        <v>424.88</v>
      </c>
      <c r="H32" s="12">
        <f>G32*0.14</f>
        <v>59.483200000000004</v>
      </c>
      <c r="I32" s="13">
        <f>G32*0.22</f>
        <v>93.473600000000005</v>
      </c>
      <c r="J32" s="13">
        <f t="shared" si="2"/>
        <v>577.83680000000004</v>
      </c>
      <c r="K32" s="13">
        <f t="shared" si="3"/>
        <v>635.62048000000004</v>
      </c>
      <c r="L32" s="7"/>
      <c r="M32" s="4" t="s">
        <v>707</v>
      </c>
      <c r="N32" s="7" t="s">
        <v>1261</v>
      </c>
      <c r="O32" s="8" t="s">
        <v>709</v>
      </c>
      <c r="P32" s="10">
        <v>45789</v>
      </c>
    </row>
    <row r="33" spans="1:16" ht="150" x14ac:dyDescent="0.2">
      <c r="A33" s="3" t="s">
        <v>14</v>
      </c>
      <c r="B33" s="4" t="s">
        <v>706</v>
      </c>
      <c r="C33" s="4" t="s">
        <v>371</v>
      </c>
      <c r="D33" s="4" t="s">
        <v>244</v>
      </c>
      <c r="E33" s="4" t="s">
        <v>99</v>
      </c>
      <c r="F33" s="5">
        <v>100</v>
      </c>
      <c r="G33" s="6">
        <v>424.88</v>
      </c>
      <c r="H33" s="12">
        <f>G33*0.14</f>
        <v>59.483200000000004</v>
      </c>
      <c r="I33" s="13">
        <f>G33*0.22</f>
        <v>93.473600000000005</v>
      </c>
      <c r="J33" s="13">
        <f t="shared" si="2"/>
        <v>577.83680000000004</v>
      </c>
      <c r="K33" s="13">
        <f t="shared" si="3"/>
        <v>635.62048000000004</v>
      </c>
      <c r="L33" s="7"/>
      <c r="M33" s="4" t="s">
        <v>707</v>
      </c>
      <c r="N33" s="7" t="s">
        <v>1261</v>
      </c>
      <c r="O33" s="8" t="s">
        <v>709</v>
      </c>
      <c r="P33" s="10">
        <v>45789</v>
      </c>
    </row>
    <row r="34" spans="1:16" ht="120" x14ac:dyDescent="0.2">
      <c r="A34" s="3" t="s">
        <v>14</v>
      </c>
      <c r="B34" s="4" t="s">
        <v>706</v>
      </c>
      <c r="C34" s="4" t="s">
        <v>800</v>
      </c>
      <c r="D34" s="4" t="s">
        <v>244</v>
      </c>
      <c r="E34" s="4" t="s">
        <v>99</v>
      </c>
      <c r="F34" s="5">
        <v>100</v>
      </c>
      <c r="G34" s="6">
        <v>277.3</v>
      </c>
      <c r="H34" s="12">
        <f>G34*0.14</f>
        <v>38.822000000000003</v>
      </c>
      <c r="I34" s="13">
        <f>G34*0.22</f>
        <v>61.006</v>
      </c>
      <c r="J34" s="13">
        <f t="shared" si="2"/>
        <v>377.12800000000004</v>
      </c>
      <c r="K34" s="13">
        <f t="shared" si="3"/>
        <v>414.84080000000006</v>
      </c>
      <c r="L34" s="7"/>
      <c r="M34" s="4" t="s">
        <v>707</v>
      </c>
      <c r="N34" s="7" t="s">
        <v>1261</v>
      </c>
      <c r="O34" s="8" t="s">
        <v>708</v>
      </c>
      <c r="P34" s="10">
        <v>45789</v>
      </c>
    </row>
    <row r="35" spans="1:16" ht="150" x14ac:dyDescent="0.2">
      <c r="A35" s="3" t="s">
        <v>14</v>
      </c>
      <c r="B35" s="4" t="s">
        <v>706</v>
      </c>
      <c r="C35" s="4" t="s">
        <v>374</v>
      </c>
      <c r="D35" s="4" t="s">
        <v>244</v>
      </c>
      <c r="E35" s="4" t="s">
        <v>99</v>
      </c>
      <c r="F35" s="5">
        <v>100</v>
      </c>
      <c r="G35" s="6">
        <v>277.3</v>
      </c>
      <c r="H35" s="12">
        <f>G35*0.14</f>
        <v>38.822000000000003</v>
      </c>
      <c r="I35" s="13">
        <f>G35*0.22</f>
        <v>61.006</v>
      </c>
      <c r="J35" s="13">
        <f t="shared" si="2"/>
        <v>377.12800000000004</v>
      </c>
      <c r="K35" s="13">
        <f t="shared" si="3"/>
        <v>414.84080000000006</v>
      </c>
      <c r="L35" s="7"/>
      <c r="M35" s="4" t="s">
        <v>707</v>
      </c>
      <c r="N35" s="7" t="s">
        <v>1261</v>
      </c>
      <c r="O35" s="8" t="s">
        <v>708</v>
      </c>
      <c r="P35" s="10">
        <v>45789</v>
      </c>
    </row>
    <row r="36" spans="1:16" ht="75" x14ac:dyDescent="0.2">
      <c r="A36" s="3" t="s">
        <v>45</v>
      </c>
      <c r="B36" s="4" t="s">
        <v>46</v>
      </c>
      <c r="C36" s="4" t="s">
        <v>297</v>
      </c>
      <c r="D36" s="4" t="s">
        <v>322</v>
      </c>
      <c r="E36" s="4" t="s">
        <v>156</v>
      </c>
      <c r="F36" s="5">
        <v>10</v>
      </c>
      <c r="G36" s="6">
        <v>84.55</v>
      </c>
      <c r="H36" s="12">
        <f>G36*0.17</f>
        <v>14.3735</v>
      </c>
      <c r="I36" s="13">
        <f>G36*0.3</f>
        <v>25.364999999999998</v>
      </c>
      <c r="J36" s="13">
        <f t="shared" si="2"/>
        <v>124.28849999999998</v>
      </c>
      <c r="K36" s="13">
        <f t="shared" si="3"/>
        <v>136.71734999999998</v>
      </c>
      <c r="L36" s="7"/>
      <c r="M36" s="4" t="s">
        <v>161</v>
      </c>
      <c r="N36" s="7" t="s">
        <v>1103</v>
      </c>
      <c r="O36" s="8" t="s">
        <v>321</v>
      </c>
      <c r="P36" s="10">
        <v>45783</v>
      </c>
    </row>
    <row r="37" spans="1:16" ht="195" x14ac:dyDescent="0.2">
      <c r="A37" s="3" t="s">
        <v>45</v>
      </c>
      <c r="B37" s="4" t="s">
        <v>46</v>
      </c>
      <c r="C37" s="4" t="s">
        <v>871</v>
      </c>
      <c r="D37" s="4" t="s">
        <v>322</v>
      </c>
      <c r="E37" s="4" t="s">
        <v>156</v>
      </c>
      <c r="F37" s="5">
        <v>10</v>
      </c>
      <c r="G37" s="6">
        <v>78.05</v>
      </c>
      <c r="H37" s="12">
        <f>G37*0.17</f>
        <v>13.268500000000001</v>
      </c>
      <c r="I37" s="13">
        <f>G37*0.3</f>
        <v>23.414999999999999</v>
      </c>
      <c r="J37" s="13">
        <f t="shared" ref="J37:J68" si="4">G37+H37+I37</f>
        <v>114.73349999999999</v>
      </c>
      <c r="K37" s="13">
        <f t="shared" si="3"/>
        <v>126.20685</v>
      </c>
      <c r="L37" s="7"/>
      <c r="M37" s="4" t="s">
        <v>159</v>
      </c>
      <c r="N37" s="7" t="s">
        <v>1065</v>
      </c>
      <c r="O37" s="8" t="s">
        <v>320</v>
      </c>
      <c r="P37" s="10">
        <v>45783</v>
      </c>
    </row>
    <row r="38" spans="1:16" ht="120" x14ac:dyDescent="0.2">
      <c r="A38" s="3" t="s">
        <v>146</v>
      </c>
      <c r="B38" s="4" t="s">
        <v>1144</v>
      </c>
      <c r="C38" s="4" t="s">
        <v>1145</v>
      </c>
      <c r="D38" s="4" t="s">
        <v>900</v>
      </c>
      <c r="E38" s="4" t="s">
        <v>164</v>
      </c>
      <c r="F38" s="5">
        <v>1</v>
      </c>
      <c r="G38" s="6">
        <v>10347.6</v>
      </c>
      <c r="H38" s="12">
        <f t="shared" ref="H38:H43" si="5">G38*0.1</f>
        <v>1034.76</v>
      </c>
      <c r="I38" s="13">
        <f t="shared" ref="I38:I43" si="6">G38*0.15</f>
        <v>1552.14</v>
      </c>
      <c r="J38" s="13">
        <f t="shared" si="4"/>
        <v>12934.5</v>
      </c>
      <c r="K38" s="13">
        <f t="shared" si="3"/>
        <v>14227.95</v>
      </c>
      <c r="L38" s="7"/>
      <c r="M38" s="4" t="s">
        <v>1146</v>
      </c>
      <c r="N38" s="7" t="s">
        <v>1147</v>
      </c>
      <c r="O38" s="8" t="s">
        <v>1148</v>
      </c>
      <c r="P38" s="10">
        <v>45784</v>
      </c>
    </row>
    <row r="39" spans="1:16" ht="120" x14ac:dyDescent="0.2">
      <c r="A39" s="3" t="s">
        <v>146</v>
      </c>
      <c r="B39" s="4" t="s">
        <v>1144</v>
      </c>
      <c r="C39" s="4" t="s">
        <v>426</v>
      </c>
      <c r="D39" s="4" t="s">
        <v>900</v>
      </c>
      <c r="E39" s="4" t="s">
        <v>164</v>
      </c>
      <c r="F39" s="5">
        <v>1</v>
      </c>
      <c r="G39" s="6">
        <v>20695.189999999999</v>
      </c>
      <c r="H39" s="12">
        <f t="shared" si="5"/>
        <v>2069.5189999999998</v>
      </c>
      <c r="I39" s="13">
        <f t="shared" si="6"/>
        <v>3104.2784999999999</v>
      </c>
      <c r="J39" s="13">
        <f t="shared" si="4"/>
        <v>25868.987499999999</v>
      </c>
      <c r="K39" s="13">
        <f t="shared" si="3"/>
        <v>28455.886250000003</v>
      </c>
      <c r="L39" s="7"/>
      <c r="M39" s="4" t="s">
        <v>1149</v>
      </c>
      <c r="N39" s="7" t="s">
        <v>1147</v>
      </c>
      <c r="O39" s="8" t="s">
        <v>1150</v>
      </c>
      <c r="P39" s="10">
        <v>45784</v>
      </c>
    </row>
    <row r="40" spans="1:16" ht="270" x14ac:dyDescent="0.2">
      <c r="A40" s="3" t="s">
        <v>730</v>
      </c>
      <c r="B40" s="4" t="s">
        <v>731</v>
      </c>
      <c r="C40" s="4" t="s">
        <v>747</v>
      </c>
      <c r="D40" s="4" t="s">
        <v>714</v>
      </c>
      <c r="E40" s="4" t="s">
        <v>123</v>
      </c>
      <c r="F40" s="5">
        <v>1</v>
      </c>
      <c r="G40" s="6">
        <v>1640</v>
      </c>
      <c r="H40" s="12">
        <f t="shared" si="5"/>
        <v>164</v>
      </c>
      <c r="I40" s="13">
        <f t="shared" si="6"/>
        <v>246</v>
      </c>
      <c r="J40" s="13">
        <f t="shared" si="4"/>
        <v>2050</v>
      </c>
      <c r="K40" s="13">
        <f t="shared" si="3"/>
        <v>2255</v>
      </c>
      <c r="L40" s="7"/>
      <c r="M40" s="4" t="s">
        <v>732</v>
      </c>
      <c r="N40" s="7" t="s">
        <v>926</v>
      </c>
      <c r="O40" s="8" t="s">
        <v>733</v>
      </c>
      <c r="P40" s="10">
        <v>45782</v>
      </c>
    </row>
    <row r="41" spans="1:16" ht="270" x14ac:dyDescent="0.2">
      <c r="A41" s="3" t="s">
        <v>730</v>
      </c>
      <c r="B41" s="4" t="s">
        <v>731</v>
      </c>
      <c r="C41" s="4" t="s">
        <v>747</v>
      </c>
      <c r="D41" s="4" t="s">
        <v>427</v>
      </c>
      <c r="E41" s="4" t="s">
        <v>123</v>
      </c>
      <c r="F41" s="5">
        <v>1</v>
      </c>
      <c r="G41" s="6">
        <v>1640</v>
      </c>
      <c r="H41" s="12">
        <f t="shared" si="5"/>
        <v>164</v>
      </c>
      <c r="I41" s="13">
        <f t="shared" si="6"/>
        <v>246</v>
      </c>
      <c r="J41" s="13">
        <f t="shared" si="4"/>
        <v>2050</v>
      </c>
      <c r="K41" s="13">
        <f t="shared" si="3"/>
        <v>2255</v>
      </c>
      <c r="L41" s="7"/>
      <c r="M41" s="4" t="s">
        <v>732</v>
      </c>
      <c r="N41" s="7" t="s">
        <v>926</v>
      </c>
      <c r="O41" s="8" t="s">
        <v>734</v>
      </c>
      <c r="P41" s="10">
        <v>45782</v>
      </c>
    </row>
    <row r="42" spans="1:16" ht="315" x14ac:dyDescent="0.2">
      <c r="A42" s="3" t="s">
        <v>360</v>
      </c>
      <c r="B42" s="4" t="s">
        <v>660</v>
      </c>
      <c r="C42" s="4" t="s">
        <v>747</v>
      </c>
      <c r="D42" s="4" t="s">
        <v>714</v>
      </c>
      <c r="E42" s="4" t="s">
        <v>123</v>
      </c>
      <c r="F42" s="5">
        <v>1</v>
      </c>
      <c r="G42" s="6">
        <v>1640</v>
      </c>
      <c r="H42" s="12">
        <f t="shared" si="5"/>
        <v>164</v>
      </c>
      <c r="I42" s="13">
        <f t="shared" si="6"/>
        <v>246</v>
      </c>
      <c r="J42" s="13">
        <f t="shared" si="4"/>
        <v>2050</v>
      </c>
      <c r="K42" s="13">
        <f t="shared" si="3"/>
        <v>2255</v>
      </c>
      <c r="L42" s="7"/>
      <c r="M42" s="4" t="s">
        <v>124</v>
      </c>
      <c r="N42" s="7" t="s">
        <v>926</v>
      </c>
      <c r="O42" s="8" t="s">
        <v>661</v>
      </c>
      <c r="P42" s="10">
        <v>45782</v>
      </c>
    </row>
    <row r="43" spans="1:16" ht="315" x14ac:dyDescent="0.2">
      <c r="A43" s="3" t="s">
        <v>360</v>
      </c>
      <c r="B43" s="4" t="s">
        <v>660</v>
      </c>
      <c r="C43" s="4" t="s">
        <v>747</v>
      </c>
      <c r="D43" s="4" t="s">
        <v>427</v>
      </c>
      <c r="E43" s="4" t="s">
        <v>123</v>
      </c>
      <c r="F43" s="5">
        <v>1</v>
      </c>
      <c r="G43" s="6">
        <v>1640</v>
      </c>
      <c r="H43" s="12">
        <f t="shared" si="5"/>
        <v>164</v>
      </c>
      <c r="I43" s="13">
        <f t="shared" si="6"/>
        <v>246</v>
      </c>
      <c r="J43" s="13">
        <f t="shared" si="4"/>
        <v>2050</v>
      </c>
      <c r="K43" s="13">
        <f t="shared" si="3"/>
        <v>2255</v>
      </c>
      <c r="L43" s="7"/>
      <c r="M43" s="4" t="s">
        <v>124</v>
      </c>
      <c r="N43" s="7" t="s">
        <v>926</v>
      </c>
      <c r="O43" s="8" t="s">
        <v>125</v>
      </c>
      <c r="P43" s="10">
        <v>45782</v>
      </c>
    </row>
    <row r="44" spans="1:16" ht="120" x14ac:dyDescent="0.2">
      <c r="A44" s="3" t="s">
        <v>15</v>
      </c>
      <c r="B44" s="4" t="s">
        <v>397</v>
      </c>
      <c r="C44" s="4" t="s">
        <v>893</v>
      </c>
      <c r="D44" s="4" t="s">
        <v>372</v>
      </c>
      <c r="E44" s="4" t="s">
        <v>127</v>
      </c>
      <c r="F44" s="5">
        <v>1</v>
      </c>
      <c r="G44" s="6">
        <v>376.04</v>
      </c>
      <c r="H44" s="12">
        <f>G44*0.14</f>
        <v>52.645600000000009</v>
      </c>
      <c r="I44" s="13">
        <f>G44*0.22</f>
        <v>82.728800000000007</v>
      </c>
      <c r="J44" s="13">
        <f t="shared" si="4"/>
        <v>511.4144</v>
      </c>
      <c r="K44" s="13">
        <f t="shared" si="3"/>
        <v>562.55583999999999</v>
      </c>
      <c r="L44" s="7"/>
      <c r="M44" s="4" t="s">
        <v>1022</v>
      </c>
      <c r="N44" s="7" t="s">
        <v>1023</v>
      </c>
      <c r="O44" s="8" t="s">
        <v>406</v>
      </c>
      <c r="P44" s="10">
        <v>45783</v>
      </c>
    </row>
    <row r="45" spans="1:16" ht="180" x14ac:dyDescent="0.2">
      <c r="A45" s="3" t="s">
        <v>15</v>
      </c>
      <c r="B45" s="4" t="s">
        <v>397</v>
      </c>
      <c r="C45" s="4" t="s">
        <v>1030</v>
      </c>
      <c r="D45" s="4" t="s">
        <v>372</v>
      </c>
      <c r="E45" s="4" t="s">
        <v>127</v>
      </c>
      <c r="F45" s="5">
        <v>1</v>
      </c>
      <c r="G45" s="6">
        <v>376.04</v>
      </c>
      <c r="H45" s="12">
        <f>G45*0.14</f>
        <v>52.645600000000009</v>
      </c>
      <c r="I45" s="13">
        <f>G45*0.22</f>
        <v>82.728800000000007</v>
      </c>
      <c r="J45" s="13">
        <f t="shared" si="4"/>
        <v>511.4144</v>
      </c>
      <c r="K45" s="13">
        <f t="shared" si="3"/>
        <v>562.55583999999999</v>
      </c>
      <c r="L45" s="7"/>
      <c r="M45" s="4" t="s">
        <v>1022</v>
      </c>
      <c r="N45" s="7" t="s">
        <v>1023</v>
      </c>
      <c r="O45" s="8" t="s">
        <v>408</v>
      </c>
      <c r="P45" s="10">
        <v>45783</v>
      </c>
    </row>
    <row r="46" spans="1:16" ht="120" x14ac:dyDescent="0.2">
      <c r="A46" s="3" t="s">
        <v>15</v>
      </c>
      <c r="B46" s="4" t="s">
        <v>397</v>
      </c>
      <c r="C46" s="4" t="s">
        <v>1025</v>
      </c>
      <c r="D46" s="4" t="s">
        <v>372</v>
      </c>
      <c r="E46" s="4" t="s">
        <v>127</v>
      </c>
      <c r="F46" s="5">
        <v>10</v>
      </c>
      <c r="G46" s="6">
        <v>3385.58</v>
      </c>
      <c r="H46" s="12">
        <f>G46*0.1</f>
        <v>338.55799999999999</v>
      </c>
      <c r="I46" s="13">
        <f>G46*0.15</f>
        <v>507.83699999999999</v>
      </c>
      <c r="J46" s="13">
        <f t="shared" si="4"/>
        <v>4231.9750000000004</v>
      </c>
      <c r="K46" s="13">
        <f t="shared" si="3"/>
        <v>4655.1725000000006</v>
      </c>
      <c r="L46" s="7"/>
      <c r="M46" s="4" t="s">
        <v>1022</v>
      </c>
      <c r="N46" s="7" t="s">
        <v>1023</v>
      </c>
      <c r="O46" s="8" t="s">
        <v>404</v>
      </c>
      <c r="P46" s="10">
        <v>45783</v>
      </c>
    </row>
    <row r="47" spans="1:16" ht="180" x14ac:dyDescent="0.2">
      <c r="A47" s="3" t="s">
        <v>15</v>
      </c>
      <c r="B47" s="4" t="s">
        <v>397</v>
      </c>
      <c r="C47" s="4" t="s">
        <v>1031</v>
      </c>
      <c r="D47" s="4" t="s">
        <v>372</v>
      </c>
      <c r="E47" s="4" t="s">
        <v>127</v>
      </c>
      <c r="F47" s="5">
        <v>10</v>
      </c>
      <c r="G47" s="6">
        <v>3385.58</v>
      </c>
      <c r="H47" s="12">
        <f>G47*0.1</f>
        <v>338.55799999999999</v>
      </c>
      <c r="I47" s="13">
        <f>G47*0.15</f>
        <v>507.83699999999999</v>
      </c>
      <c r="J47" s="13">
        <f t="shared" si="4"/>
        <v>4231.9750000000004</v>
      </c>
      <c r="K47" s="13">
        <f t="shared" si="3"/>
        <v>4655.1725000000006</v>
      </c>
      <c r="L47" s="7"/>
      <c r="M47" s="4" t="s">
        <v>1022</v>
      </c>
      <c r="N47" s="7" t="s">
        <v>1023</v>
      </c>
      <c r="O47" s="8" t="s">
        <v>409</v>
      </c>
      <c r="P47" s="10">
        <v>45783</v>
      </c>
    </row>
    <row r="48" spans="1:16" ht="120" x14ac:dyDescent="0.2">
      <c r="A48" s="3" t="s">
        <v>15</v>
      </c>
      <c r="B48" s="4" t="s">
        <v>397</v>
      </c>
      <c r="C48" s="4" t="s">
        <v>916</v>
      </c>
      <c r="D48" s="4" t="s">
        <v>372</v>
      </c>
      <c r="E48" s="4" t="s">
        <v>127</v>
      </c>
      <c r="F48" s="5">
        <v>5</v>
      </c>
      <c r="G48" s="6">
        <v>1880.21</v>
      </c>
      <c r="H48" s="12">
        <f>G48*0.1</f>
        <v>188.02100000000002</v>
      </c>
      <c r="I48" s="13">
        <f>G48*0.15</f>
        <v>282.03149999999999</v>
      </c>
      <c r="J48" s="13">
        <f t="shared" si="4"/>
        <v>2350.2625000000003</v>
      </c>
      <c r="K48" s="13">
        <f t="shared" si="3"/>
        <v>2585.2887500000006</v>
      </c>
      <c r="L48" s="7"/>
      <c r="M48" s="4" t="s">
        <v>1022</v>
      </c>
      <c r="N48" s="7" t="s">
        <v>1023</v>
      </c>
      <c r="O48" s="8" t="s">
        <v>405</v>
      </c>
      <c r="P48" s="10">
        <v>45783</v>
      </c>
    </row>
    <row r="49" spans="1:16" ht="180" x14ac:dyDescent="0.2">
      <c r="A49" s="3" t="s">
        <v>15</v>
      </c>
      <c r="B49" s="4" t="s">
        <v>397</v>
      </c>
      <c r="C49" s="4" t="s">
        <v>1027</v>
      </c>
      <c r="D49" s="4" t="s">
        <v>372</v>
      </c>
      <c r="E49" s="4" t="s">
        <v>127</v>
      </c>
      <c r="F49" s="5">
        <v>5</v>
      </c>
      <c r="G49" s="6">
        <v>1880.21</v>
      </c>
      <c r="H49" s="12">
        <f>G49*0.1</f>
        <v>188.02100000000002</v>
      </c>
      <c r="I49" s="13">
        <f>G49*0.15</f>
        <v>282.03149999999999</v>
      </c>
      <c r="J49" s="13">
        <f t="shared" si="4"/>
        <v>2350.2625000000003</v>
      </c>
      <c r="K49" s="13">
        <f t="shared" si="3"/>
        <v>2585.2887500000006</v>
      </c>
      <c r="L49" s="7"/>
      <c r="M49" s="4" t="s">
        <v>1022</v>
      </c>
      <c r="N49" s="7" t="s">
        <v>1023</v>
      </c>
      <c r="O49" s="8" t="s">
        <v>407</v>
      </c>
      <c r="P49" s="10">
        <v>45783</v>
      </c>
    </row>
    <row r="50" spans="1:16" ht="120" x14ac:dyDescent="0.2">
      <c r="A50" s="3" t="s">
        <v>15</v>
      </c>
      <c r="B50" s="4" t="s">
        <v>397</v>
      </c>
      <c r="C50" s="4" t="s">
        <v>1021</v>
      </c>
      <c r="D50" s="4" t="s">
        <v>372</v>
      </c>
      <c r="E50" s="4" t="s">
        <v>127</v>
      </c>
      <c r="F50" s="5">
        <v>1</v>
      </c>
      <c r="G50" s="6">
        <v>249.48</v>
      </c>
      <c r="H50" s="12">
        <f>G50*0.14</f>
        <v>34.927199999999999</v>
      </c>
      <c r="I50" s="13">
        <f>G50*0.22</f>
        <v>54.885599999999997</v>
      </c>
      <c r="J50" s="13">
        <f t="shared" si="4"/>
        <v>339.2928</v>
      </c>
      <c r="K50" s="13">
        <f t="shared" si="3"/>
        <v>373.22208000000001</v>
      </c>
      <c r="L50" s="7"/>
      <c r="M50" s="4" t="s">
        <v>1022</v>
      </c>
      <c r="N50" s="7" t="s">
        <v>1023</v>
      </c>
      <c r="O50" s="8" t="s">
        <v>400</v>
      </c>
      <c r="P50" s="10">
        <v>45783</v>
      </c>
    </row>
    <row r="51" spans="1:16" ht="180" x14ac:dyDescent="0.2">
      <c r="A51" s="3" t="s">
        <v>15</v>
      </c>
      <c r="B51" s="4" t="s">
        <v>397</v>
      </c>
      <c r="C51" s="4" t="s">
        <v>1029</v>
      </c>
      <c r="D51" s="4" t="s">
        <v>372</v>
      </c>
      <c r="E51" s="4" t="s">
        <v>127</v>
      </c>
      <c r="F51" s="5">
        <v>1</v>
      </c>
      <c r="G51" s="6">
        <v>249.48</v>
      </c>
      <c r="H51" s="12">
        <f>G51*0.14</f>
        <v>34.927199999999999</v>
      </c>
      <c r="I51" s="13">
        <f>G51*0.22</f>
        <v>54.885599999999997</v>
      </c>
      <c r="J51" s="13">
        <f t="shared" si="4"/>
        <v>339.2928</v>
      </c>
      <c r="K51" s="13">
        <f t="shared" si="3"/>
        <v>373.22208000000001</v>
      </c>
      <c r="L51" s="7"/>
      <c r="M51" s="4" t="s">
        <v>1022</v>
      </c>
      <c r="N51" s="7" t="s">
        <v>1023</v>
      </c>
      <c r="O51" s="8" t="s">
        <v>403</v>
      </c>
      <c r="P51" s="10">
        <v>45783</v>
      </c>
    </row>
    <row r="52" spans="1:16" ht="120" x14ac:dyDescent="0.2">
      <c r="A52" s="3" t="s">
        <v>15</v>
      </c>
      <c r="B52" s="4" t="s">
        <v>397</v>
      </c>
      <c r="C52" s="4" t="s">
        <v>1024</v>
      </c>
      <c r="D52" s="4" t="s">
        <v>372</v>
      </c>
      <c r="E52" s="4" t="s">
        <v>127</v>
      </c>
      <c r="F52" s="5">
        <v>10</v>
      </c>
      <c r="G52" s="6">
        <v>2339.21</v>
      </c>
      <c r="H52" s="12">
        <f t="shared" ref="H52:H67" si="7">G52*0.1</f>
        <v>233.92100000000002</v>
      </c>
      <c r="I52" s="13">
        <f t="shared" ref="I52:I67" si="8">G52*0.15</f>
        <v>350.88150000000002</v>
      </c>
      <c r="J52" s="13">
        <f t="shared" si="4"/>
        <v>2924.0124999999998</v>
      </c>
      <c r="K52" s="13">
        <f t="shared" si="3"/>
        <v>3216.4137500000002</v>
      </c>
      <c r="L52" s="7"/>
      <c r="M52" s="4" t="s">
        <v>1022</v>
      </c>
      <c r="N52" s="7" t="s">
        <v>1023</v>
      </c>
      <c r="O52" s="8" t="s">
        <v>398</v>
      </c>
      <c r="P52" s="10">
        <v>45783</v>
      </c>
    </row>
    <row r="53" spans="1:16" ht="180" x14ac:dyDescent="0.2">
      <c r="A53" s="3" t="s">
        <v>15</v>
      </c>
      <c r="B53" s="4" t="s">
        <v>397</v>
      </c>
      <c r="C53" s="4" t="s">
        <v>1028</v>
      </c>
      <c r="D53" s="4" t="s">
        <v>372</v>
      </c>
      <c r="E53" s="4" t="s">
        <v>127</v>
      </c>
      <c r="F53" s="5">
        <v>10</v>
      </c>
      <c r="G53" s="6">
        <v>2339.21</v>
      </c>
      <c r="H53" s="12">
        <f t="shared" si="7"/>
        <v>233.92100000000002</v>
      </c>
      <c r="I53" s="13">
        <f t="shared" si="8"/>
        <v>350.88150000000002</v>
      </c>
      <c r="J53" s="13">
        <f t="shared" si="4"/>
        <v>2924.0124999999998</v>
      </c>
      <c r="K53" s="13">
        <f t="shared" si="3"/>
        <v>3216.4137500000002</v>
      </c>
      <c r="L53" s="7"/>
      <c r="M53" s="4" t="s">
        <v>1022</v>
      </c>
      <c r="N53" s="7" t="s">
        <v>1023</v>
      </c>
      <c r="O53" s="8" t="s">
        <v>402</v>
      </c>
      <c r="P53" s="10">
        <v>45783</v>
      </c>
    </row>
    <row r="54" spans="1:16" ht="120" x14ac:dyDescent="0.2">
      <c r="A54" s="3" t="s">
        <v>15</v>
      </c>
      <c r="B54" s="4" t="s">
        <v>397</v>
      </c>
      <c r="C54" s="4" t="s">
        <v>917</v>
      </c>
      <c r="D54" s="4" t="s">
        <v>372</v>
      </c>
      <c r="E54" s="4" t="s">
        <v>127</v>
      </c>
      <c r="F54" s="5">
        <v>5</v>
      </c>
      <c r="G54" s="6">
        <v>1247.42</v>
      </c>
      <c r="H54" s="12">
        <f t="shared" si="7"/>
        <v>124.74200000000002</v>
      </c>
      <c r="I54" s="13">
        <f t="shared" si="8"/>
        <v>187.113</v>
      </c>
      <c r="J54" s="13">
        <f t="shared" si="4"/>
        <v>1559.2750000000001</v>
      </c>
      <c r="K54" s="13">
        <f t="shared" si="3"/>
        <v>1715.2025000000003</v>
      </c>
      <c r="L54" s="7"/>
      <c r="M54" s="4" t="s">
        <v>1022</v>
      </c>
      <c r="N54" s="7" t="s">
        <v>1023</v>
      </c>
      <c r="O54" s="8" t="s">
        <v>399</v>
      </c>
      <c r="P54" s="10">
        <v>45783</v>
      </c>
    </row>
    <row r="55" spans="1:16" ht="180" x14ac:dyDescent="0.2">
      <c r="A55" s="3" t="s">
        <v>15</v>
      </c>
      <c r="B55" s="4" t="s">
        <v>397</v>
      </c>
      <c r="C55" s="4" t="s">
        <v>1026</v>
      </c>
      <c r="D55" s="4" t="s">
        <v>372</v>
      </c>
      <c r="E55" s="4" t="s">
        <v>127</v>
      </c>
      <c r="F55" s="5">
        <v>5</v>
      </c>
      <c r="G55" s="6">
        <v>1247.42</v>
      </c>
      <c r="H55" s="12">
        <f t="shared" si="7"/>
        <v>124.74200000000002</v>
      </c>
      <c r="I55" s="13">
        <f t="shared" si="8"/>
        <v>187.113</v>
      </c>
      <c r="J55" s="13">
        <f t="shared" si="4"/>
        <v>1559.2750000000001</v>
      </c>
      <c r="K55" s="13">
        <f t="shared" si="3"/>
        <v>1715.2025000000003</v>
      </c>
      <c r="L55" s="7"/>
      <c r="M55" s="4" t="s">
        <v>1022</v>
      </c>
      <c r="N55" s="7" t="s">
        <v>1023</v>
      </c>
      <c r="O55" s="8" t="s">
        <v>401</v>
      </c>
      <c r="P55" s="10">
        <v>45783</v>
      </c>
    </row>
    <row r="56" spans="1:16" ht="135" x14ac:dyDescent="0.2">
      <c r="A56" s="3" t="s">
        <v>53</v>
      </c>
      <c r="B56" s="4" t="s">
        <v>381</v>
      </c>
      <c r="C56" s="4" t="s">
        <v>163</v>
      </c>
      <c r="D56" s="4" t="s">
        <v>380</v>
      </c>
      <c r="E56" s="4" t="s">
        <v>302</v>
      </c>
      <c r="F56" s="5">
        <v>1</v>
      </c>
      <c r="G56" s="6">
        <v>3495.23</v>
      </c>
      <c r="H56" s="12">
        <f t="shared" si="7"/>
        <v>349.52300000000002</v>
      </c>
      <c r="I56" s="13">
        <f t="shared" si="8"/>
        <v>524.28449999999998</v>
      </c>
      <c r="J56" s="13">
        <f t="shared" si="4"/>
        <v>4369.0375000000004</v>
      </c>
      <c r="K56" s="13">
        <f t="shared" si="3"/>
        <v>4805.9412500000008</v>
      </c>
      <c r="L56" s="7"/>
      <c r="M56" s="4" t="s">
        <v>940</v>
      </c>
      <c r="N56" s="7" t="s">
        <v>941</v>
      </c>
      <c r="O56" s="8" t="s">
        <v>943</v>
      </c>
      <c r="P56" s="10">
        <v>45782</v>
      </c>
    </row>
    <row r="57" spans="1:16" ht="135" x14ac:dyDescent="0.2">
      <c r="A57" s="3" t="s">
        <v>53</v>
      </c>
      <c r="B57" s="4" t="s">
        <v>381</v>
      </c>
      <c r="C57" s="4" t="s">
        <v>373</v>
      </c>
      <c r="D57" s="4" t="s">
        <v>380</v>
      </c>
      <c r="E57" s="4" t="s">
        <v>302</v>
      </c>
      <c r="F57" s="5">
        <v>1</v>
      </c>
      <c r="G57" s="6">
        <v>779.14</v>
      </c>
      <c r="H57" s="12">
        <f t="shared" si="7"/>
        <v>77.914000000000001</v>
      </c>
      <c r="I57" s="13">
        <f t="shared" si="8"/>
        <v>116.871</v>
      </c>
      <c r="J57" s="13">
        <f t="shared" si="4"/>
        <v>973.92499999999995</v>
      </c>
      <c r="K57" s="13">
        <f t="shared" si="3"/>
        <v>1071.3175000000001</v>
      </c>
      <c r="L57" s="7"/>
      <c r="M57" s="4" t="s">
        <v>940</v>
      </c>
      <c r="N57" s="7" t="s">
        <v>941</v>
      </c>
      <c r="O57" s="8" t="s">
        <v>942</v>
      </c>
      <c r="P57" s="10">
        <v>45782</v>
      </c>
    </row>
    <row r="58" spans="1:16" ht="135" x14ac:dyDescent="0.2">
      <c r="A58" s="3" t="s">
        <v>48</v>
      </c>
      <c r="B58" s="4" t="s">
        <v>48</v>
      </c>
      <c r="C58" s="4" t="s">
        <v>387</v>
      </c>
      <c r="D58" s="4" t="s">
        <v>196</v>
      </c>
      <c r="E58" s="4" t="s">
        <v>175</v>
      </c>
      <c r="F58" s="5">
        <v>5</v>
      </c>
      <c r="G58" s="6">
        <v>1558.56</v>
      </c>
      <c r="H58" s="12">
        <f t="shared" si="7"/>
        <v>155.85599999999999</v>
      </c>
      <c r="I58" s="13">
        <f t="shared" si="8"/>
        <v>233.78399999999999</v>
      </c>
      <c r="J58" s="13">
        <f t="shared" si="4"/>
        <v>1948.1999999999998</v>
      </c>
      <c r="K58" s="13">
        <f t="shared" si="3"/>
        <v>2143.02</v>
      </c>
      <c r="L58" s="7"/>
      <c r="M58" s="4" t="s">
        <v>906</v>
      </c>
      <c r="N58" s="7" t="s">
        <v>1111</v>
      </c>
      <c r="O58" s="8" t="s">
        <v>908</v>
      </c>
      <c r="P58" s="10">
        <v>45783</v>
      </c>
    </row>
    <row r="59" spans="1:16" ht="135" x14ac:dyDescent="0.2">
      <c r="A59" s="3" t="s">
        <v>48</v>
      </c>
      <c r="B59" s="4" t="s">
        <v>48</v>
      </c>
      <c r="C59" s="4" t="s">
        <v>386</v>
      </c>
      <c r="D59" s="4" t="s">
        <v>196</v>
      </c>
      <c r="E59" s="4" t="s">
        <v>175</v>
      </c>
      <c r="F59" s="5">
        <v>5</v>
      </c>
      <c r="G59" s="6">
        <v>1558.56</v>
      </c>
      <c r="H59" s="12">
        <f t="shared" si="7"/>
        <v>155.85599999999999</v>
      </c>
      <c r="I59" s="13">
        <f t="shared" si="8"/>
        <v>233.78399999999999</v>
      </c>
      <c r="J59" s="13">
        <f t="shared" si="4"/>
        <v>1948.1999999999998</v>
      </c>
      <c r="K59" s="13">
        <f t="shared" si="3"/>
        <v>2143.02</v>
      </c>
      <c r="L59" s="7"/>
      <c r="M59" s="4" t="s">
        <v>906</v>
      </c>
      <c r="N59" s="7" t="s">
        <v>1111</v>
      </c>
      <c r="O59" s="8" t="s">
        <v>907</v>
      </c>
      <c r="P59" s="10">
        <v>45783</v>
      </c>
    </row>
    <row r="60" spans="1:16" ht="165" x14ac:dyDescent="0.2">
      <c r="A60" s="3" t="s">
        <v>48</v>
      </c>
      <c r="B60" s="4" t="s">
        <v>48</v>
      </c>
      <c r="C60" s="4" t="s">
        <v>909</v>
      </c>
      <c r="D60" s="4" t="s">
        <v>196</v>
      </c>
      <c r="E60" s="4" t="s">
        <v>175</v>
      </c>
      <c r="F60" s="5">
        <v>5</v>
      </c>
      <c r="G60" s="6">
        <v>1558.56</v>
      </c>
      <c r="H60" s="12">
        <f t="shared" si="7"/>
        <v>155.85599999999999</v>
      </c>
      <c r="I60" s="13">
        <f t="shared" si="8"/>
        <v>233.78399999999999</v>
      </c>
      <c r="J60" s="13">
        <f t="shared" si="4"/>
        <v>1948.1999999999998</v>
      </c>
      <c r="K60" s="13">
        <f t="shared" si="3"/>
        <v>2143.02</v>
      </c>
      <c r="L60" s="7"/>
      <c r="M60" s="4" t="s">
        <v>906</v>
      </c>
      <c r="N60" s="7" t="s">
        <v>1111</v>
      </c>
      <c r="O60" s="8" t="s">
        <v>910</v>
      </c>
      <c r="P60" s="10">
        <v>45783</v>
      </c>
    </row>
    <row r="61" spans="1:16" ht="105" x14ac:dyDescent="0.2">
      <c r="A61" s="3" t="s">
        <v>16</v>
      </c>
      <c r="B61" s="4" t="s">
        <v>705</v>
      </c>
      <c r="C61" s="4" t="s">
        <v>1241</v>
      </c>
      <c r="D61" s="4" t="s">
        <v>599</v>
      </c>
      <c r="E61" s="4" t="s">
        <v>155</v>
      </c>
      <c r="F61" s="5">
        <v>5</v>
      </c>
      <c r="G61" s="6">
        <v>1300.3800000000001</v>
      </c>
      <c r="H61" s="12">
        <f t="shared" si="7"/>
        <v>130.03800000000001</v>
      </c>
      <c r="I61" s="13">
        <f t="shared" si="8"/>
        <v>195.05700000000002</v>
      </c>
      <c r="J61" s="13">
        <f t="shared" si="4"/>
        <v>1625.4750000000001</v>
      </c>
      <c r="K61" s="13">
        <f t="shared" si="3"/>
        <v>1788.0225000000003</v>
      </c>
      <c r="L61" s="7"/>
      <c r="M61" s="4" t="s">
        <v>682</v>
      </c>
      <c r="N61" s="7" t="s">
        <v>1242</v>
      </c>
      <c r="O61" s="8" t="s">
        <v>1243</v>
      </c>
      <c r="P61" s="10">
        <v>45784</v>
      </c>
    </row>
    <row r="62" spans="1:16" ht="195" x14ac:dyDescent="0.2">
      <c r="A62" s="3" t="s">
        <v>16</v>
      </c>
      <c r="B62" s="4" t="s">
        <v>705</v>
      </c>
      <c r="C62" s="4" t="s">
        <v>1244</v>
      </c>
      <c r="D62" s="4" t="s">
        <v>599</v>
      </c>
      <c r="E62" s="4" t="s">
        <v>155</v>
      </c>
      <c r="F62" s="5">
        <v>5</v>
      </c>
      <c r="G62" s="6">
        <v>1300.3800000000001</v>
      </c>
      <c r="H62" s="12">
        <f t="shared" si="7"/>
        <v>130.03800000000001</v>
      </c>
      <c r="I62" s="13">
        <f t="shared" si="8"/>
        <v>195.05700000000002</v>
      </c>
      <c r="J62" s="13">
        <f t="shared" si="4"/>
        <v>1625.4750000000001</v>
      </c>
      <c r="K62" s="13">
        <f t="shared" si="3"/>
        <v>1788.0225000000003</v>
      </c>
      <c r="L62" s="7"/>
      <c r="M62" s="4" t="s">
        <v>682</v>
      </c>
      <c r="N62" s="7" t="s">
        <v>1242</v>
      </c>
      <c r="O62" s="8" t="s">
        <v>1245</v>
      </c>
      <c r="P62" s="10">
        <v>45784</v>
      </c>
    </row>
    <row r="63" spans="1:16" ht="195" x14ac:dyDescent="0.2">
      <c r="A63" s="3" t="s">
        <v>16</v>
      </c>
      <c r="B63" s="4" t="s">
        <v>705</v>
      </c>
      <c r="C63" s="4" t="s">
        <v>1244</v>
      </c>
      <c r="D63" s="4" t="s">
        <v>599</v>
      </c>
      <c r="E63" s="4" t="s">
        <v>155</v>
      </c>
      <c r="F63" s="5">
        <v>5</v>
      </c>
      <c r="G63" s="6">
        <v>1300.3800000000001</v>
      </c>
      <c r="H63" s="12">
        <f t="shared" si="7"/>
        <v>130.03800000000001</v>
      </c>
      <c r="I63" s="13">
        <f t="shared" si="8"/>
        <v>195.05700000000002</v>
      </c>
      <c r="J63" s="13">
        <f t="shared" si="4"/>
        <v>1625.4750000000001</v>
      </c>
      <c r="K63" s="13">
        <f t="shared" si="3"/>
        <v>1788.0225000000003</v>
      </c>
      <c r="L63" s="7"/>
      <c r="M63" s="4" t="s">
        <v>682</v>
      </c>
      <c r="N63" s="7" t="s">
        <v>1242</v>
      </c>
      <c r="O63" s="8" t="s">
        <v>1246</v>
      </c>
      <c r="P63" s="10">
        <v>45784</v>
      </c>
    </row>
    <row r="64" spans="1:16" ht="150" x14ac:dyDescent="0.2">
      <c r="A64" s="3" t="s">
        <v>49</v>
      </c>
      <c r="B64" s="4" t="s">
        <v>49</v>
      </c>
      <c r="C64" s="4" t="s">
        <v>294</v>
      </c>
      <c r="D64" s="4" t="s">
        <v>932</v>
      </c>
      <c r="E64" s="4" t="s">
        <v>113</v>
      </c>
      <c r="F64" s="5">
        <v>30</v>
      </c>
      <c r="G64" s="6">
        <v>1261.56</v>
      </c>
      <c r="H64" s="12">
        <f t="shared" si="7"/>
        <v>126.15600000000001</v>
      </c>
      <c r="I64" s="13">
        <f t="shared" si="8"/>
        <v>189.23399999999998</v>
      </c>
      <c r="J64" s="13">
        <f t="shared" si="4"/>
        <v>1576.9499999999998</v>
      </c>
      <c r="K64" s="13">
        <f t="shared" si="3"/>
        <v>1734.645</v>
      </c>
      <c r="L64" s="7"/>
      <c r="M64" s="4" t="s">
        <v>933</v>
      </c>
      <c r="N64" s="7" t="s">
        <v>934</v>
      </c>
      <c r="O64" s="8" t="s">
        <v>935</v>
      </c>
      <c r="P64" s="10">
        <v>45782</v>
      </c>
    </row>
    <row r="65" spans="1:16" ht="150" x14ac:dyDescent="0.2">
      <c r="A65" s="3" t="s">
        <v>49</v>
      </c>
      <c r="B65" s="4" t="s">
        <v>49</v>
      </c>
      <c r="C65" s="4" t="s">
        <v>295</v>
      </c>
      <c r="D65" s="4" t="s">
        <v>932</v>
      </c>
      <c r="E65" s="4" t="s">
        <v>113</v>
      </c>
      <c r="F65" s="5">
        <v>60</v>
      </c>
      <c r="G65" s="6">
        <v>2426.77</v>
      </c>
      <c r="H65" s="12">
        <f t="shared" si="7"/>
        <v>242.67700000000002</v>
      </c>
      <c r="I65" s="13">
        <f t="shared" si="8"/>
        <v>364.01549999999997</v>
      </c>
      <c r="J65" s="13">
        <f t="shared" si="4"/>
        <v>3033.4625000000001</v>
      </c>
      <c r="K65" s="13">
        <f t="shared" si="3"/>
        <v>3336.8087500000001</v>
      </c>
      <c r="L65" s="7"/>
      <c r="M65" s="4" t="s">
        <v>933</v>
      </c>
      <c r="N65" s="7" t="s">
        <v>934</v>
      </c>
      <c r="O65" s="8" t="s">
        <v>937</v>
      </c>
      <c r="P65" s="10">
        <v>45782</v>
      </c>
    </row>
    <row r="66" spans="1:16" ht="150" x14ac:dyDescent="0.2">
      <c r="A66" s="3" t="s">
        <v>49</v>
      </c>
      <c r="B66" s="4" t="s">
        <v>49</v>
      </c>
      <c r="C66" s="4" t="s">
        <v>189</v>
      </c>
      <c r="D66" s="4" t="s">
        <v>932</v>
      </c>
      <c r="E66" s="4" t="s">
        <v>113</v>
      </c>
      <c r="F66" s="5">
        <v>30</v>
      </c>
      <c r="G66" s="6">
        <v>1241.19</v>
      </c>
      <c r="H66" s="12">
        <f t="shared" si="7"/>
        <v>124.11900000000001</v>
      </c>
      <c r="I66" s="13">
        <f t="shared" si="8"/>
        <v>186.17850000000001</v>
      </c>
      <c r="J66" s="13">
        <f t="shared" si="4"/>
        <v>1551.4875</v>
      </c>
      <c r="K66" s="13">
        <f t="shared" si="3"/>
        <v>1706.63625</v>
      </c>
      <c r="L66" s="7"/>
      <c r="M66" s="4" t="s">
        <v>933</v>
      </c>
      <c r="N66" s="7" t="s">
        <v>934</v>
      </c>
      <c r="O66" s="8" t="s">
        <v>936</v>
      </c>
      <c r="P66" s="10">
        <v>45782</v>
      </c>
    </row>
    <row r="67" spans="1:16" ht="150" x14ac:dyDescent="0.2">
      <c r="A67" s="3" t="s">
        <v>49</v>
      </c>
      <c r="B67" s="4" t="s">
        <v>49</v>
      </c>
      <c r="C67" s="4" t="s">
        <v>227</v>
      </c>
      <c r="D67" s="4" t="s">
        <v>932</v>
      </c>
      <c r="E67" s="4" t="s">
        <v>113</v>
      </c>
      <c r="F67" s="5">
        <v>60</v>
      </c>
      <c r="G67" s="6">
        <v>2391.98</v>
      </c>
      <c r="H67" s="12">
        <f t="shared" si="7"/>
        <v>239.19800000000001</v>
      </c>
      <c r="I67" s="13">
        <f t="shared" si="8"/>
        <v>358.79699999999997</v>
      </c>
      <c r="J67" s="13">
        <f t="shared" si="4"/>
        <v>2989.9749999999999</v>
      </c>
      <c r="K67" s="13">
        <f t="shared" si="3"/>
        <v>3288.9725000000003</v>
      </c>
      <c r="L67" s="7"/>
      <c r="M67" s="4" t="s">
        <v>933</v>
      </c>
      <c r="N67" s="7" t="s">
        <v>934</v>
      </c>
      <c r="O67" s="8" t="s">
        <v>938</v>
      </c>
      <c r="P67" s="10">
        <v>45782</v>
      </c>
    </row>
    <row r="68" spans="1:16" ht="120" x14ac:dyDescent="0.2">
      <c r="A68" s="3" t="s">
        <v>342</v>
      </c>
      <c r="B68" s="4" t="s">
        <v>575</v>
      </c>
      <c r="C68" s="4" t="s">
        <v>577</v>
      </c>
      <c r="D68" s="4" t="s">
        <v>576</v>
      </c>
      <c r="E68" s="4" t="s">
        <v>343</v>
      </c>
      <c r="F68" s="5">
        <v>5</v>
      </c>
      <c r="G68" s="6">
        <v>214.1</v>
      </c>
      <c r="H68" s="12">
        <f>G68*0.14</f>
        <v>29.974000000000004</v>
      </c>
      <c r="I68" s="13">
        <f>G68*0.22</f>
        <v>47.101999999999997</v>
      </c>
      <c r="J68" s="13">
        <f t="shared" si="4"/>
        <v>291.17599999999999</v>
      </c>
      <c r="K68" s="13">
        <f t="shared" si="3"/>
        <v>320.29360000000003</v>
      </c>
      <c r="L68" s="7"/>
      <c r="M68" s="4" t="s">
        <v>712</v>
      </c>
      <c r="N68" s="7" t="s">
        <v>929</v>
      </c>
      <c r="O68" s="8" t="s">
        <v>578</v>
      </c>
      <c r="P68" s="10">
        <v>45782</v>
      </c>
    </row>
    <row r="69" spans="1:16" ht="150" x14ac:dyDescent="0.2">
      <c r="A69" s="3" t="s">
        <v>89</v>
      </c>
      <c r="B69" s="4" t="s">
        <v>1179</v>
      </c>
      <c r="C69" s="4" t="s">
        <v>1180</v>
      </c>
      <c r="D69" s="4" t="s">
        <v>1181</v>
      </c>
      <c r="E69" s="4" t="s">
        <v>90</v>
      </c>
      <c r="F69" s="5">
        <v>1</v>
      </c>
      <c r="G69" s="6">
        <v>9172</v>
      </c>
      <c r="H69" s="12">
        <f>G69*0.1</f>
        <v>917.2</v>
      </c>
      <c r="I69" s="13">
        <f>G69*0.15</f>
        <v>1375.8</v>
      </c>
      <c r="J69" s="13">
        <f t="shared" ref="J69:J100" si="9">G69+H69+I69</f>
        <v>11465</v>
      </c>
      <c r="K69" s="13">
        <f t="shared" ref="K69:K132" si="10">J69*1.1</f>
        <v>12611.500000000002</v>
      </c>
      <c r="L69" s="7"/>
      <c r="M69" s="4" t="s">
        <v>1182</v>
      </c>
      <c r="N69" s="7" t="s">
        <v>1183</v>
      </c>
      <c r="O69" s="8" t="s">
        <v>1184</v>
      </c>
      <c r="P69" s="10">
        <v>45784</v>
      </c>
    </row>
    <row r="70" spans="1:16" ht="120" x14ac:dyDescent="0.2">
      <c r="A70" s="3" t="s">
        <v>44</v>
      </c>
      <c r="B70" s="4" t="s">
        <v>924</v>
      </c>
      <c r="C70" s="4" t="s">
        <v>365</v>
      </c>
      <c r="D70" s="4" t="s">
        <v>845</v>
      </c>
      <c r="E70" s="4" t="s">
        <v>132</v>
      </c>
      <c r="F70" s="5">
        <v>90</v>
      </c>
      <c r="G70" s="6">
        <v>27426.32</v>
      </c>
      <c r="H70" s="12">
        <f>G70*0.1</f>
        <v>2742.6320000000001</v>
      </c>
      <c r="I70" s="13">
        <f>G70*0.15</f>
        <v>4113.9479999999994</v>
      </c>
      <c r="J70" s="13">
        <f t="shared" si="9"/>
        <v>34282.9</v>
      </c>
      <c r="K70" s="13">
        <f t="shared" si="10"/>
        <v>37711.19</v>
      </c>
      <c r="L70" s="7"/>
      <c r="M70" s="4" t="s">
        <v>584</v>
      </c>
      <c r="N70" s="7" t="s">
        <v>925</v>
      </c>
      <c r="O70" s="8" t="s">
        <v>585</v>
      </c>
      <c r="P70" s="10">
        <v>45807</v>
      </c>
    </row>
    <row r="71" spans="1:16" ht="120" x14ac:dyDescent="0.2">
      <c r="A71" s="3" t="s">
        <v>44</v>
      </c>
      <c r="B71" s="4" t="s">
        <v>924</v>
      </c>
      <c r="C71" s="4" t="s">
        <v>364</v>
      </c>
      <c r="D71" s="4" t="s">
        <v>845</v>
      </c>
      <c r="E71" s="4" t="s">
        <v>132</v>
      </c>
      <c r="F71" s="5">
        <v>90</v>
      </c>
      <c r="G71" s="6">
        <v>54852.639999999999</v>
      </c>
      <c r="H71" s="12">
        <f>G71*0.1</f>
        <v>5485.2640000000001</v>
      </c>
      <c r="I71" s="13">
        <f>G71*0.15</f>
        <v>8227.8959999999988</v>
      </c>
      <c r="J71" s="13">
        <f t="shared" si="9"/>
        <v>68565.8</v>
      </c>
      <c r="K71" s="13">
        <f t="shared" si="10"/>
        <v>75422.38</v>
      </c>
      <c r="L71" s="7"/>
      <c r="M71" s="4" t="s">
        <v>584</v>
      </c>
      <c r="N71" s="7" t="s">
        <v>925</v>
      </c>
      <c r="O71" s="8" t="s">
        <v>586</v>
      </c>
      <c r="P71" s="10">
        <v>45807</v>
      </c>
    </row>
    <row r="72" spans="1:16" ht="120" x14ac:dyDescent="0.2">
      <c r="A72" s="3" t="s">
        <v>17</v>
      </c>
      <c r="B72" s="4" t="s">
        <v>18</v>
      </c>
      <c r="C72" s="4" t="s">
        <v>37</v>
      </c>
      <c r="D72" s="4" t="s">
        <v>366</v>
      </c>
      <c r="E72" s="4" t="s">
        <v>135</v>
      </c>
      <c r="F72" s="5">
        <v>20</v>
      </c>
      <c r="G72" s="6">
        <v>16.600000000000001</v>
      </c>
      <c r="H72" s="14">
        <f>G72*0.25</f>
        <v>4.1500000000000004</v>
      </c>
      <c r="I72" s="15">
        <f>G72*0.41</f>
        <v>6.806</v>
      </c>
      <c r="J72" s="15">
        <f>G72*1.66</f>
        <v>27.556000000000001</v>
      </c>
      <c r="K72" s="15">
        <f t="shared" si="10"/>
        <v>30.311600000000002</v>
      </c>
      <c r="L72" s="7"/>
      <c r="M72" s="4" t="s">
        <v>1195</v>
      </c>
      <c r="N72" s="7" t="s">
        <v>1196</v>
      </c>
      <c r="O72" s="8" t="s">
        <v>19</v>
      </c>
      <c r="P72" s="10">
        <v>45784</v>
      </c>
    </row>
    <row r="73" spans="1:16" ht="135" x14ac:dyDescent="0.2">
      <c r="A73" s="3" t="s">
        <v>20</v>
      </c>
      <c r="B73" s="4" t="s">
        <v>596</v>
      </c>
      <c r="C73" s="4" t="s">
        <v>617</v>
      </c>
      <c r="D73" s="4" t="s">
        <v>579</v>
      </c>
      <c r="E73" s="4" t="s">
        <v>109</v>
      </c>
      <c r="F73" s="5">
        <v>10</v>
      </c>
      <c r="G73" s="6">
        <v>187.12</v>
      </c>
      <c r="H73" s="12">
        <f>G73*0.14</f>
        <v>26.196800000000003</v>
      </c>
      <c r="I73" s="13">
        <f>G73*0.22</f>
        <v>41.166400000000003</v>
      </c>
      <c r="J73" s="13">
        <f t="shared" ref="J73:J136" si="11">G73+H73+I73</f>
        <v>254.48320000000001</v>
      </c>
      <c r="K73" s="13">
        <f t="shared" si="10"/>
        <v>279.93152000000003</v>
      </c>
      <c r="L73" s="7"/>
      <c r="M73" s="4" t="s">
        <v>1012</v>
      </c>
      <c r="N73" s="7" t="s">
        <v>1013</v>
      </c>
      <c r="O73" s="8" t="s">
        <v>1017</v>
      </c>
      <c r="P73" s="10">
        <v>45783</v>
      </c>
    </row>
    <row r="74" spans="1:16" ht="135" x14ac:dyDescent="0.2">
      <c r="A74" s="3" t="s">
        <v>20</v>
      </c>
      <c r="B74" s="4" t="s">
        <v>596</v>
      </c>
      <c r="C74" s="4" t="s">
        <v>751</v>
      </c>
      <c r="D74" s="4" t="s">
        <v>579</v>
      </c>
      <c r="E74" s="4" t="s">
        <v>109</v>
      </c>
      <c r="F74" s="5">
        <v>3</v>
      </c>
      <c r="G74" s="6">
        <v>56.14</v>
      </c>
      <c r="H74" s="12">
        <f>G74*0.17</f>
        <v>9.5438000000000009</v>
      </c>
      <c r="I74" s="13">
        <f>G74*0.3</f>
        <v>16.841999999999999</v>
      </c>
      <c r="J74" s="13">
        <f t="shared" si="11"/>
        <v>82.525800000000004</v>
      </c>
      <c r="K74" s="13">
        <f t="shared" si="10"/>
        <v>90.778380000000013</v>
      </c>
      <c r="L74" s="7"/>
      <c r="M74" s="4" t="s">
        <v>1012</v>
      </c>
      <c r="N74" s="7" t="s">
        <v>1013</v>
      </c>
      <c r="O74" s="8" t="s">
        <v>1014</v>
      </c>
      <c r="P74" s="10">
        <v>45783</v>
      </c>
    </row>
    <row r="75" spans="1:16" ht="135" x14ac:dyDescent="0.2">
      <c r="A75" s="3" t="s">
        <v>20</v>
      </c>
      <c r="B75" s="4" t="s">
        <v>596</v>
      </c>
      <c r="C75" s="4" t="s">
        <v>429</v>
      </c>
      <c r="D75" s="4" t="s">
        <v>579</v>
      </c>
      <c r="E75" s="4" t="s">
        <v>109</v>
      </c>
      <c r="F75" s="5">
        <v>5</v>
      </c>
      <c r="G75" s="6">
        <v>93.56</v>
      </c>
      <c r="H75" s="12">
        <f>G75*0.17</f>
        <v>15.905200000000001</v>
      </c>
      <c r="I75" s="13">
        <f>G75*0.3</f>
        <v>28.068000000000001</v>
      </c>
      <c r="J75" s="13">
        <f t="shared" si="11"/>
        <v>137.53320000000002</v>
      </c>
      <c r="K75" s="13">
        <f t="shared" si="10"/>
        <v>151.28652000000002</v>
      </c>
      <c r="L75" s="7"/>
      <c r="M75" s="4" t="s">
        <v>1012</v>
      </c>
      <c r="N75" s="7" t="s">
        <v>1013</v>
      </c>
      <c r="O75" s="8" t="s">
        <v>1015</v>
      </c>
      <c r="P75" s="10">
        <v>45783</v>
      </c>
    </row>
    <row r="76" spans="1:16" ht="135" x14ac:dyDescent="0.2">
      <c r="A76" s="3" t="s">
        <v>20</v>
      </c>
      <c r="B76" s="4" t="s">
        <v>596</v>
      </c>
      <c r="C76" s="4" t="s">
        <v>752</v>
      </c>
      <c r="D76" s="4" t="s">
        <v>579</v>
      </c>
      <c r="E76" s="4" t="s">
        <v>109</v>
      </c>
      <c r="F76" s="5">
        <v>6</v>
      </c>
      <c r="G76" s="6">
        <v>112.27</v>
      </c>
      <c r="H76" s="12">
        <f>G76*0.14</f>
        <v>15.7178</v>
      </c>
      <c r="I76" s="13">
        <f>G76*0.22</f>
        <v>24.699400000000001</v>
      </c>
      <c r="J76" s="13">
        <f t="shared" si="11"/>
        <v>152.68719999999999</v>
      </c>
      <c r="K76" s="13">
        <f t="shared" si="10"/>
        <v>167.95591999999999</v>
      </c>
      <c r="L76" s="7"/>
      <c r="M76" s="4" t="s">
        <v>1012</v>
      </c>
      <c r="N76" s="7" t="s">
        <v>1013</v>
      </c>
      <c r="O76" s="8" t="s">
        <v>1016</v>
      </c>
      <c r="P76" s="10">
        <v>45783</v>
      </c>
    </row>
    <row r="77" spans="1:16" ht="135" x14ac:dyDescent="0.2">
      <c r="A77" s="3" t="s">
        <v>187</v>
      </c>
      <c r="B77" s="4" t="s">
        <v>1070</v>
      </c>
      <c r="C77" s="4" t="s">
        <v>425</v>
      </c>
      <c r="D77" s="4" t="s">
        <v>188</v>
      </c>
      <c r="E77" s="4" t="s">
        <v>424</v>
      </c>
      <c r="F77" s="5">
        <v>14</v>
      </c>
      <c r="G77" s="6">
        <v>3027.29</v>
      </c>
      <c r="H77" s="12">
        <f t="shared" ref="H77:H90" si="12">G77*0.1</f>
        <v>302.72899999999998</v>
      </c>
      <c r="I77" s="13">
        <f t="shared" ref="I77:I90" si="13">G77*0.15</f>
        <v>454.09350000000001</v>
      </c>
      <c r="J77" s="13">
        <f t="shared" si="11"/>
        <v>3784.1124999999997</v>
      </c>
      <c r="K77" s="13">
        <f t="shared" si="10"/>
        <v>4162.5237500000003</v>
      </c>
      <c r="L77" s="7"/>
      <c r="M77" s="4" t="s">
        <v>1071</v>
      </c>
      <c r="N77" s="7" t="s">
        <v>1072</v>
      </c>
      <c r="O77" s="8" t="s">
        <v>1078</v>
      </c>
      <c r="P77" s="10">
        <v>45783</v>
      </c>
    </row>
    <row r="78" spans="1:16" ht="135" x14ac:dyDescent="0.2">
      <c r="A78" s="3" t="s">
        <v>187</v>
      </c>
      <c r="B78" s="4" t="s">
        <v>1070</v>
      </c>
      <c r="C78" s="4" t="s">
        <v>1085</v>
      </c>
      <c r="D78" s="4" t="s">
        <v>188</v>
      </c>
      <c r="E78" s="4" t="s">
        <v>424</v>
      </c>
      <c r="F78" s="5">
        <v>28</v>
      </c>
      <c r="G78" s="6">
        <v>6054.59</v>
      </c>
      <c r="H78" s="12">
        <f t="shared" si="12"/>
        <v>605.45900000000006</v>
      </c>
      <c r="I78" s="13">
        <f t="shared" si="13"/>
        <v>908.18849999999998</v>
      </c>
      <c r="J78" s="13">
        <f t="shared" si="11"/>
        <v>7568.2375000000002</v>
      </c>
      <c r="K78" s="13">
        <f t="shared" si="10"/>
        <v>8325.0612500000007</v>
      </c>
      <c r="L78" s="7"/>
      <c r="M78" s="4" t="s">
        <v>1071</v>
      </c>
      <c r="N78" s="7" t="s">
        <v>1072</v>
      </c>
      <c r="O78" s="8" t="s">
        <v>1086</v>
      </c>
      <c r="P78" s="10">
        <v>45783</v>
      </c>
    </row>
    <row r="79" spans="1:16" ht="135" x14ac:dyDescent="0.2">
      <c r="A79" s="3" t="s">
        <v>187</v>
      </c>
      <c r="B79" s="4" t="s">
        <v>1070</v>
      </c>
      <c r="C79" s="4" t="s">
        <v>1092</v>
      </c>
      <c r="D79" s="4" t="s">
        <v>188</v>
      </c>
      <c r="E79" s="4" t="s">
        <v>424</v>
      </c>
      <c r="F79" s="5">
        <v>56</v>
      </c>
      <c r="G79" s="6">
        <v>12109.18</v>
      </c>
      <c r="H79" s="12">
        <f t="shared" si="12"/>
        <v>1210.9180000000001</v>
      </c>
      <c r="I79" s="13">
        <f t="shared" si="13"/>
        <v>1816.377</v>
      </c>
      <c r="J79" s="13">
        <f t="shared" si="11"/>
        <v>15136.475</v>
      </c>
      <c r="K79" s="13">
        <f t="shared" si="10"/>
        <v>16650.122500000001</v>
      </c>
      <c r="L79" s="7"/>
      <c r="M79" s="4" t="s">
        <v>1071</v>
      </c>
      <c r="N79" s="7" t="s">
        <v>1072</v>
      </c>
      <c r="O79" s="8" t="s">
        <v>1093</v>
      </c>
      <c r="P79" s="10">
        <v>45783</v>
      </c>
    </row>
    <row r="80" spans="1:16" ht="90" x14ac:dyDescent="0.2">
      <c r="A80" s="3" t="s">
        <v>187</v>
      </c>
      <c r="B80" s="4" t="s">
        <v>1070</v>
      </c>
      <c r="C80" s="4" t="s">
        <v>1074</v>
      </c>
      <c r="D80" s="4" t="s">
        <v>188</v>
      </c>
      <c r="E80" s="4" t="s">
        <v>424</v>
      </c>
      <c r="F80" s="5">
        <v>56</v>
      </c>
      <c r="G80" s="6">
        <v>12109.18</v>
      </c>
      <c r="H80" s="12">
        <f t="shared" si="12"/>
        <v>1210.9180000000001</v>
      </c>
      <c r="I80" s="13">
        <f t="shared" si="13"/>
        <v>1816.377</v>
      </c>
      <c r="J80" s="13">
        <f t="shared" si="11"/>
        <v>15136.475</v>
      </c>
      <c r="K80" s="13">
        <f t="shared" si="10"/>
        <v>16650.122500000001</v>
      </c>
      <c r="L80" s="7"/>
      <c r="M80" s="4" t="s">
        <v>1071</v>
      </c>
      <c r="N80" s="7" t="s">
        <v>1072</v>
      </c>
      <c r="O80" s="8" t="s">
        <v>1075</v>
      </c>
      <c r="P80" s="10">
        <v>45783</v>
      </c>
    </row>
    <row r="81" spans="1:16" ht="120" x14ac:dyDescent="0.2">
      <c r="A81" s="3" t="s">
        <v>187</v>
      </c>
      <c r="B81" s="4" t="s">
        <v>1070</v>
      </c>
      <c r="C81" s="4" t="s">
        <v>1081</v>
      </c>
      <c r="D81" s="4" t="s">
        <v>188</v>
      </c>
      <c r="E81" s="4" t="s">
        <v>424</v>
      </c>
      <c r="F81" s="5">
        <v>14</v>
      </c>
      <c r="G81" s="6">
        <v>3027.29</v>
      </c>
      <c r="H81" s="12">
        <f t="shared" si="12"/>
        <v>302.72899999999998</v>
      </c>
      <c r="I81" s="13">
        <f t="shared" si="13"/>
        <v>454.09350000000001</v>
      </c>
      <c r="J81" s="13">
        <f t="shared" si="11"/>
        <v>3784.1124999999997</v>
      </c>
      <c r="K81" s="13">
        <f t="shared" si="10"/>
        <v>4162.5237500000003</v>
      </c>
      <c r="L81" s="7"/>
      <c r="M81" s="4" t="s">
        <v>1071</v>
      </c>
      <c r="N81" s="7" t="s">
        <v>1072</v>
      </c>
      <c r="O81" s="8" t="s">
        <v>1082</v>
      </c>
      <c r="P81" s="10">
        <v>45783</v>
      </c>
    </row>
    <row r="82" spans="1:16" ht="120" x14ac:dyDescent="0.2">
      <c r="A82" s="3" t="s">
        <v>187</v>
      </c>
      <c r="B82" s="4" t="s">
        <v>1070</v>
      </c>
      <c r="C82" s="4" t="s">
        <v>1089</v>
      </c>
      <c r="D82" s="4" t="s">
        <v>188</v>
      </c>
      <c r="E82" s="4" t="s">
        <v>424</v>
      </c>
      <c r="F82" s="5">
        <v>28</v>
      </c>
      <c r="G82" s="6">
        <v>6054.59</v>
      </c>
      <c r="H82" s="12">
        <f t="shared" si="12"/>
        <v>605.45900000000006</v>
      </c>
      <c r="I82" s="13">
        <f t="shared" si="13"/>
        <v>908.18849999999998</v>
      </c>
      <c r="J82" s="13">
        <f t="shared" si="11"/>
        <v>7568.2375000000002</v>
      </c>
      <c r="K82" s="13">
        <f t="shared" si="10"/>
        <v>8325.0612500000007</v>
      </c>
      <c r="L82" s="7"/>
      <c r="M82" s="4" t="s">
        <v>1071</v>
      </c>
      <c r="N82" s="7" t="s">
        <v>1072</v>
      </c>
      <c r="O82" s="8" t="s">
        <v>1090</v>
      </c>
      <c r="P82" s="10">
        <v>45783</v>
      </c>
    </row>
    <row r="83" spans="1:16" ht="120" x14ac:dyDescent="0.2">
      <c r="A83" s="3" t="s">
        <v>187</v>
      </c>
      <c r="B83" s="4" t="s">
        <v>1070</v>
      </c>
      <c r="C83" s="4" t="s">
        <v>1095</v>
      </c>
      <c r="D83" s="4" t="s">
        <v>188</v>
      </c>
      <c r="E83" s="4" t="s">
        <v>424</v>
      </c>
      <c r="F83" s="5">
        <v>56</v>
      </c>
      <c r="G83" s="6">
        <v>12109.18</v>
      </c>
      <c r="H83" s="12">
        <f t="shared" si="12"/>
        <v>1210.9180000000001</v>
      </c>
      <c r="I83" s="13">
        <f t="shared" si="13"/>
        <v>1816.377</v>
      </c>
      <c r="J83" s="13">
        <f t="shared" si="11"/>
        <v>15136.475</v>
      </c>
      <c r="K83" s="13">
        <f t="shared" si="10"/>
        <v>16650.122500000001</v>
      </c>
      <c r="L83" s="7"/>
      <c r="M83" s="4" t="s">
        <v>1071</v>
      </c>
      <c r="N83" s="7" t="s">
        <v>1072</v>
      </c>
      <c r="O83" s="8" t="s">
        <v>1096</v>
      </c>
      <c r="P83" s="10">
        <v>45783</v>
      </c>
    </row>
    <row r="84" spans="1:16" ht="135" x14ac:dyDescent="0.2">
      <c r="A84" s="3" t="s">
        <v>187</v>
      </c>
      <c r="B84" s="4" t="s">
        <v>1070</v>
      </c>
      <c r="C84" s="4" t="s">
        <v>1076</v>
      </c>
      <c r="D84" s="4" t="s">
        <v>188</v>
      </c>
      <c r="E84" s="4" t="s">
        <v>424</v>
      </c>
      <c r="F84" s="5">
        <v>14</v>
      </c>
      <c r="G84" s="6">
        <v>6053.98</v>
      </c>
      <c r="H84" s="12">
        <f t="shared" si="12"/>
        <v>605.39800000000002</v>
      </c>
      <c r="I84" s="13">
        <f t="shared" si="13"/>
        <v>908.09699999999987</v>
      </c>
      <c r="J84" s="13">
        <f t="shared" si="11"/>
        <v>7567.4749999999995</v>
      </c>
      <c r="K84" s="13">
        <f t="shared" si="10"/>
        <v>8324.2224999999999</v>
      </c>
      <c r="L84" s="7"/>
      <c r="M84" s="4" t="s">
        <v>1071</v>
      </c>
      <c r="N84" s="7" t="s">
        <v>1072</v>
      </c>
      <c r="O84" s="8" t="s">
        <v>1077</v>
      </c>
      <c r="P84" s="10">
        <v>45783</v>
      </c>
    </row>
    <row r="85" spans="1:16" ht="135" x14ac:dyDescent="0.2">
      <c r="A85" s="3" t="s">
        <v>187</v>
      </c>
      <c r="B85" s="4" t="s">
        <v>1070</v>
      </c>
      <c r="C85" s="4" t="s">
        <v>1083</v>
      </c>
      <c r="D85" s="4" t="s">
        <v>188</v>
      </c>
      <c r="E85" s="4" t="s">
        <v>424</v>
      </c>
      <c r="F85" s="5">
        <v>28</v>
      </c>
      <c r="G85" s="6">
        <v>12107.97</v>
      </c>
      <c r="H85" s="12">
        <f t="shared" si="12"/>
        <v>1210.797</v>
      </c>
      <c r="I85" s="13">
        <f t="shared" si="13"/>
        <v>1816.1954999999998</v>
      </c>
      <c r="J85" s="13">
        <f t="shared" si="11"/>
        <v>15134.9625</v>
      </c>
      <c r="K85" s="13">
        <f t="shared" si="10"/>
        <v>16648.458750000002</v>
      </c>
      <c r="L85" s="7"/>
      <c r="M85" s="4" t="s">
        <v>1071</v>
      </c>
      <c r="N85" s="7" t="s">
        <v>1072</v>
      </c>
      <c r="O85" s="8" t="s">
        <v>1084</v>
      </c>
      <c r="P85" s="10">
        <v>45783</v>
      </c>
    </row>
    <row r="86" spans="1:16" ht="135" x14ac:dyDescent="0.2">
      <c r="A86" s="3" t="s">
        <v>187</v>
      </c>
      <c r="B86" s="4" t="s">
        <v>1070</v>
      </c>
      <c r="C86" s="4" t="s">
        <v>423</v>
      </c>
      <c r="D86" s="4" t="s">
        <v>188</v>
      </c>
      <c r="E86" s="4" t="s">
        <v>424</v>
      </c>
      <c r="F86" s="5">
        <v>56</v>
      </c>
      <c r="G86" s="6">
        <v>24215.93</v>
      </c>
      <c r="H86" s="12">
        <f t="shared" si="12"/>
        <v>2421.5930000000003</v>
      </c>
      <c r="I86" s="13">
        <f t="shared" si="13"/>
        <v>3632.3894999999998</v>
      </c>
      <c r="J86" s="13">
        <f t="shared" si="11"/>
        <v>30269.912500000002</v>
      </c>
      <c r="K86" s="13">
        <f t="shared" si="10"/>
        <v>33296.903750000005</v>
      </c>
      <c r="L86" s="7"/>
      <c r="M86" s="4" t="s">
        <v>1071</v>
      </c>
      <c r="N86" s="7" t="s">
        <v>1072</v>
      </c>
      <c r="O86" s="8" t="s">
        <v>1091</v>
      </c>
      <c r="P86" s="10">
        <v>45783</v>
      </c>
    </row>
    <row r="87" spans="1:16" ht="90" x14ac:dyDescent="0.2">
      <c r="A87" s="3" t="s">
        <v>187</v>
      </c>
      <c r="B87" s="4" t="s">
        <v>1070</v>
      </c>
      <c r="C87" s="4" t="s">
        <v>553</v>
      </c>
      <c r="D87" s="4" t="s">
        <v>188</v>
      </c>
      <c r="E87" s="4" t="s">
        <v>424</v>
      </c>
      <c r="F87" s="5">
        <v>56</v>
      </c>
      <c r="G87" s="6">
        <v>24215.93</v>
      </c>
      <c r="H87" s="12">
        <f t="shared" si="12"/>
        <v>2421.5930000000003</v>
      </c>
      <c r="I87" s="13">
        <f t="shared" si="13"/>
        <v>3632.3894999999998</v>
      </c>
      <c r="J87" s="13">
        <f t="shared" si="11"/>
        <v>30269.912500000002</v>
      </c>
      <c r="K87" s="13">
        <f t="shared" si="10"/>
        <v>33296.903750000005</v>
      </c>
      <c r="L87" s="7"/>
      <c r="M87" s="4" t="s">
        <v>1071</v>
      </c>
      <c r="N87" s="7" t="s">
        <v>1072</v>
      </c>
      <c r="O87" s="8" t="s">
        <v>1073</v>
      </c>
      <c r="P87" s="10">
        <v>45783</v>
      </c>
    </row>
    <row r="88" spans="1:16" ht="120" x14ac:dyDescent="0.2">
      <c r="A88" s="3" t="s">
        <v>187</v>
      </c>
      <c r="B88" s="4" t="s">
        <v>1070</v>
      </c>
      <c r="C88" s="4" t="s">
        <v>1079</v>
      </c>
      <c r="D88" s="4" t="s">
        <v>188</v>
      </c>
      <c r="E88" s="4" t="s">
        <v>424</v>
      </c>
      <c r="F88" s="5">
        <v>14</v>
      </c>
      <c r="G88" s="6">
        <v>6053.98</v>
      </c>
      <c r="H88" s="12">
        <f t="shared" si="12"/>
        <v>605.39800000000002</v>
      </c>
      <c r="I88" s="13">
        <f t="shared" si="13"/>
        <v>908.09699999999987</v>
      </c>
      <c r="J88" s="13">
        <f t="shared" si="11"/>
        <v>7567.4749999999995</v>
      </c>
      <c r="K88" s="13">
        <f t="shared" si="10"/>
        <v>8324.2224999999999</v>
      </c>
      <c r="L88" s="7"/>
      <c r="M88" s="4" t="s">
        <v>1071</v>
      </c>
      <c r="N88" s="7" t="s">
        <v>1072</v>
      </c>
      <c r="O88" s="8" t="s">
        <v>1080</v>
      </c>
      <c r="P88" s="10">
        <v>45783</v>
      </c>
    </row>
    <row r="89" spans="1:16" ht="120" x14ac:dyDescent="0.2">
      <c r="A89" s="3" t="s">
        <v>187</v>
      </c>
      <c r="B89" s="4" t="s">
        <v>1070</v>
      </c>
      <c r="C89" s="4" t="s">
        <v>1087</v>
      </c>
      <c r="D89" s="4" t="s">
        <v>188</v>
      </c>
      <c r="E89" s="4" t="s">
        <v>424</v>
      </c>
      <c r="F89" s="5">
        <v>28</v>
      </c>
      <c r="G89" s="6">
        <v>12107.97</v>
      </c>
      <c r="H89" s="12">
        <f t="shared" si="12"/>
        <v>1210.797</v>
      </c>
      <c r="I89" s="13">
        <f t="shared" si="13"/>
        <v>1816.1954999999998</v>
      </c>
      <c r="J89" s="13">
        <f t="shared" si="11"/>
        <v>15134.9625</v>
      </c>
      <c r="K89" s="13">
        <f t="shared" si="10"/>
        <v>16648.458750000002</v>
      </c>
      <c r="L89" s="7"/>
      <c r="M89" s="4" t="s">
        <v>1071</v>
      </c>
      <c r="N89" s="7" t="s">
        <v>1072</v>
      </c>
      <c r="O89" s="8" t="s">
        <v>1088</v>
      </c>
      <c r="P89" s="10">
        <v>45783</v>
      </c>
    </row>
    <row r="90" spans="1:16" ht="120" x14ac:dyDescent="0.2">
      <c r="A90" s="3" t="s">
        <v>187</v>
      </c>
      <c r="B90" s="4" t="s">
        <v>1070</v>
      </c>
      <c r="C90" s="4" t="s">
        <v>814</v>
      </c>
      <c r="D90" s="4" t="s">
        <v>188</v>
      </c>
      <c r="E90" s="4" t="s">
        <v>424</v>
      </c>
      <c r="F90" s="5">
        <v>56</v>
      </c>
      <c r="G90" s="6">
        <v>24215.93</v>
      </c>
      <c r="H90" s="12">
        <f t="shared" si="12"/>
        <v>2421.5930000000003</v>
      </c>
      <c r="I90" s="13">
        <f t="shared" si="13"/>
        <v>3632.3894999999998</v>
      </c>
      <c r="J90" s="13">
        <f t="shared" si="11"/>
        <v>30269.912500000002</v>
      </c>
      <c r="K90" s="13">
        <f t="shared" si="10"/>
        <v>33296.903750000005</v>
      </c>
      <c r="L90" s="7"/>
      <c r="M90" s="4" t="s">
        <v>1071</v>
      </c>
      <c r="N90" s="7" t="s">
        <v>1072</v>
      </c>
      <c r="O90" s="8" t="s">
        <v>1094</v>
      </c>
      <c r="P90" s="10">
        <v>45783</v>
      </c>
    </row>
    <row r="91" spans="1:16" ht="90" x14ac:dyDescent="0.2">
      <c r="A91" s="3" t="s">
        <v>21</v>
      </c>
      <c r="B91" s="4" t="s">
        <v>745</v>
      </c>
      <c r="C91" s="4" t="s">
        <v>369</v>
      </c>
      <c r="D91" s="4" t="s">
        <v>235</v>
      </c>
      <c r="E91" s="4" t="s">
        <v>112</v>
      </c>
      <c r="F91" s="5">
        <v>30</v>
      </c>
      <c r="G91" s="6">
        <v>130.06</v>
      </c>
      <c r="H91" s="12">
        <f>G91*0.14</f>
        <v>18.208400000000001</v>
      </c>
      <c r="I91" s="13">
        <f>G91*0.22</f>
        <v>28.613199999999999</v>
      </c>
      <c r="J91" s="13">
        <f t="shared" si="11"/>
        <v>176.88160000000002</v>
      </c>
      <c r="K91" s="13">
        <f t="shared" si="10"/>
        <v>194.56976000000003</v>
      </c>
      <c r="L91" s="7"/>
      <c r="M91" s="4" t="s">
        <v>1265</v>
      </c>
      <c r="N91" s="7" t="s">
        <v>1266</v>
      </c>
      <c r="O91" s="8" t="s">
        <v>271</v>
      </c>
      <c r="P91" s="10">
        <v>45783</v>
      </c>
    </row>
    <row r="92" spans="1:16" ht="90" x14ac:dyDescent="0.2">
      <c r="A92" s="3" t="s">
        <v>21</v>
      </c>
      <c r="B92" s="4" t="s">
        <v>745</v>
      </c>
      <c r="C92" s="4" t="s">
        <v>565</v>
      </c>
      <c r="D92" s="4" t="s">
        <v>235</v>
      </c>
      <c r="E92" s="4" t="s">
        <v>112</v>
      </c>
      <c r="F92" s="5">
        <v>30</v>
      </c>
      <c r="G92" s="6">
        <v>130.06</v>
      </c>
      <c r="H92" s="12">
        <f>G92*0.14</f>
        <v>18.208400000000001</v>
      </c>
      <c r="I92" s="13">
        <f>G92*0.22</f>
        <v>28.613199999999999</v>
      </c>
      <c r="J92" s="13">
        <f t="shared" si="11"/>
        <v>176.88160000000002</v>
      </c>
      <c r="K92" s="13">
        <f t="shared" si="10"/>
        <v>194.56976000000003</v>
      </c>
      <c r="L92" s="7"/>
      <c r="M92" s="4" t="s">
        <v>1265</v>
      </c>
      <c r="N92" s="7" t="s">
        <v>1266</v>
      </c>
      <c r="O92" s="8" t="s">
        <v>272</v>
      </c>
      <c r="P92" s="10">
        <v>45783</v>
      </c>
    </row>
    <row r="93" spans="1:16" ht="90" x14ac:dyDescent="0.2">
      <c r="A93" s="3" t="s">
        <v>21</v>
      </c>
      <c r="B93" s="4" t="s">
        <v>745</v>
      </c>
      <c r="C93" s="4" t="s">
        <v>567</v>
      </c>
      <c r="D93" s="4" t="s">
        <v>235</v>
      </c>
      <c r="E93" s="4" t="s">
        <v>112</v>
      </c>
      <c r="F93" s="5">
        <v>30</v>
      </c>
      <c r="G93" s="6">
        <v>208.1</v>
      </c>
      <c r="H93" s="12">
        <f>G93*0.14</f>
        <v>29.134</v>
      </c>
      <c r="I93" s="13">
        <f>G93*0.22</f>
        <v>45.781999999999996</v>
      </c>
      <c r="J93" s="13">
        <f t="shared" si="11"/>
        <v>283.01599999999996</v>
      </c>
      <c r="K93" s="13">
        <f t="shared" si="10"/>
        <v>311.31759999999997</v>
      </c>
      <c r="L93" s="7"/>
      <c r="M93" s="4" t="s">
        <v>1265</v>
      </c>
      <c r="N93" s="7" t="s">
        <v>1266</v>
      </c>
      <c r="O93" s="8" t="s">
        <v>269</v>
      </c>
      <c r="P93" s="10">
        <v>45783</v>
      </c>
    </row>
    <row r="94" spans="1:16" ht="90" x14ac:dyDescent="0.2">
      <c r="A94" s="3" t="s">
        <v>21</v>
      </c>
      <c r="B94" s="4" t="s">
        <v>745</v>
      </c>
      <c r="C94" s="4" t="s">
        <v>566</v>
      </c>
      <c r="D94" s="4" t="s">
        <v>235</v>
      </c>
      <c r="E94" s="4" t="s">
        <v>112</v>
      </c>
      <c r="F94" s="5">
        <v>30</v>
      </c>
      <c r="G94" s="6">
        <v>208.1</v>
      </c>
      <c r="H94" s="12">
        <f>G94*0.14</f>
        <v>29.134</v>
      </c>
      <c r="I94" s="13">
        <f>G94*0.22</f>
        <v>45.781999999999996</v>
      </c>
      <c r="J94" s="13">
        <f t="shared" si="11"/>
        <v>283.01599999999996</v>
      </c>
      <c r="K94" s="13">
        <f t="shared" si="10"/>
        <v>311.31759999999997</v>
      </c>
      <c r="L94" s="7"/>
      <c r="M94" s="4" t="s">
        <v>1265</v>
      </c>
      <c r="N94" s="7" t="s">
        <v>1266</v>
      </c>
      <c r="O94" s="8" t="s">
        <v>270</v>
      </c>
      <c r="P94" s="10">
        <v>45783</v>
      </c>
    </row>
    <row r="95" spans="1:16" ht="150" x14ac:dyDescent="0.2">
      <c r="A95" s="3" t="s">
        <v>184</v>
      </c>
      <c r="B95" s="4" t="s">
        <v>825</v>
      </c>
      <c r="C95" s="4" t="s">
        <v>812</v>
      </c>
      <c r="D95" s="4" t="s">
        <v>1053</v>
      </c>
      <c r="E95" s="4" t="s">
        <v>750</v>
      </c>
      <c r="F95" s="5">
        <v>30</v>
      </c>
      <c r="G95" s="6">
        <v>5586</v>
      </c>
      <c r="H95" s="12">
        <f>G95*0.1</f>
        <v>558.6</v>
      </c>
      <c r="I95" s="13">
        <f>G95*0.15</f>
        <v>837.9</v>
      </c>
      <c r="J95" s="13">
        <f t="shared" si="11"/>
        <v>6982.5</v>
      </c>
      <c r="K95" s="13">
        <f t="shared" si="10"/>
        <v>7680.7500000000009</v>
      </c>
      <c r="L95" s="7"/>
      <c r="M95" s="4" t="s">
        <v>826</v>
      </c>
      <c r="N95" s="7" t="s">
        <v>1051</v>
      </c>
      <c r="O95" s="8" t="s">
        <v>337</v>
      </c>
      <c r="P95" s="10">
        <v>45783</v>
      </c>
    </row>
    <row r="96" spans="1:16" ht="120" x14ac:dyDescent="0.2">
      <c r="A96" s="3" t="s">
        <v>184</v>
      </c>
      <c r="B96" s="4" t="s">
        <v>825</v>
      </c>
      <c r="C96" s="4" t="s">
        <v>812</v>
      </c>
      <c r="D96" s="4" t="s">
        <v>1054</v>
      </c>
      <c r="E96" s="4" t="s">
        <v>750</v>
      </c>
      <c r="F96" s="5">
        <v>30</v>
      </c>
      <c r="G96" s="6">
        <v>5586</v>
      </c>
      <c r="H96" s="12">
        <f>G96*0.1</f>
        <v>558.6</v>
      </c>
      <c r="I96" s="13">
        <f>G96*0.15</f>
        <v>837.9</v>
      </c>
      <c r="J96" s="13">
        <f t="shared" si="11"/>
        <v>6982.5</v>
      </c>
      <c r="K96" s="13">
        <f t="shared" si="10"/>
        <v>7680.7500000000009</v>
      </c>
      <c r="L96" s="7"/>
      <c r="M96" s="4" t="s">
        <v>826</v>
      </c>
      <c r="N96" s="7" t="s">
        <v>1051</v>
      </c>
      <c r="O96" s="8" t="s">
        <v>367</v>
      </c>
      <c r="P96" s="10">
        <v>45783</v>
      </c>
    </row>
    <row r="97" spans="1:16" ht="120" x14ac:dyDescent="0.2">
      <c r="A97" s="3" t="s">
        <v>184</v>
      </c>
      <c r="B97" s="4" t="s">
        <v>825</v>
      </c>
      <c r="C97" s="4" t="s">
        <v>812</v>
      </c>
      <c r="D97" s="4" t="s">
        <v>1055</v>
      </c>
      <c r="E97" s="4" t="s">
        <v>750</v>
      </c>
      <c r="F97" s="5">
        <v>30</v>
      </c>
      <c r="G97" s="6">
        <v>5586</v>
      </c>
      <c r="H97" s="12">
        <f>G97*0.1</f>
        <v>558.6</v>
      </c>
      <c r="I97" s="13">
        <f>G97*0.15</f>
        <v>837.9</v>
      </c>
      <c r="J97" s="13">
        <f t="shared" si="11"/>
        <v>6982.5</v>
      </c>
      <c r="K97" s="13">
        <f t="shared" si="10"/>
        <v>7680.7500000000009</v>
      </c>
      <c r="L97" s="7"/>
      <c r="M97" s="4" t="s">
        <v>826</v>
      </c>
      <c r="N97" s="7" t="s">
        <v>1051</v>
      </c>
      <c r="O97" s="8" t="s">
        <v>894</v>
      </c>
      <c r="P97" s="10">
        <v>45783</v>
      </c>
    </row>
    <row r="98" spans="1:16" ht="105" x14ac:dyDescent="0.2">
      <c r="A98" s="3" t="s">
        <v>147</v>
      </c>
      <c r="B98" s="4" t="s">
        <v>613</v>
      </c>
      <c r="C98" s="4" t="s">
        <v>796</v>
      </c>
      <c r="D98" s="4" t="s">
        <v>242</v>
      </c>
      <c r="E98" s="4" t="s">
        <v>296</v>
      </c>
      <c r="F98" s="5">
        <v>10</v>
      </c>
      <c r="G98" s="6">
        <v>322.14</v>
      </c>
      <c r="H98" s="12">
        <f>G98*0.14</f>
        <v>45.099600000000002</v>
      </c>
      <c r="I98" s="13">
        <f>G98*0.22</f>
        <v>70.870800000000003</v>
      </c>
      <c r="J98" s="13">
        <f t="shared" si="11"/>
        <v>438.11040000000003</v>
      </c>
      <c r="K98" s="13">
        <f t="shared" si="10"/>
        <v>481.92144000000008</v>
      </c>
      <c r="L98" s="7"/>
      <c r="M98" s="4" t="s">
        <v>1264</v>
      </c>
      <c r="N98" s="7" t="s">
        <v>1263</v>
      </c>
      <c r="O98" s="8" t="s">
        <v>312</v>
      </c>
      <c r="P98" s="10">
        <v>45784</v>
      </c>
    </row>
    <row r="99" spans="1:16" ht="105" x14ac:dyDescent="0.2">
      <c r="A99" s="3" t="s">
        <v>147</v>
      </c>
      <c r="B99" s="4" t="s">
        <v>613</v>
      </c>
      <c r="C99" s="4" t="s">
        <v>797</v>
      </c>
      <c r="D99" s="4" t="s">
        <v>242</v>
      </c>
      <c r="E99" s="4" t="s">
        <v>296</v>
      </c>
      <c r="F99" s="5">
        <v>10</v>
      </c>
      <c r="G99" s="6">
        <v>204.79</v>
      </c>
      <c r="H99" s="12">
        <f>G99*0.14</f>
        <v>28.6706</v>
      </c>
      <c r="I99" s="13">
        <f>G99*0.22</f>
        <v>45.053799999999995</v>
      </c>
      <c r="J99" s="13">
        <f t="shared" si="11"/>
        <v>278.51440000000002</v>
      </c>
      <c r="K99" s="13">
        <f t="shared" si="10"/>
        <v>306.36584000000005</v>
      </c>
      <c r="L99" s="7"/>
      <c r="M99" s="4" t="s">
        <v>1264</v>
      </c>
      <c r="N99" s="7" t="s">
        <v>1263</v>
      </c>
      <c r="O99" s="8" t="s">
        <v>259</v>
      </c>
      <c r="P99" s="10">
        <v>45784</v>
      </c>
    </row>
    <row r="100" spans="1:16" ht="105" x14ac:dyDescent="0.2">
      <c r="A100" s="3" t="s">
        <v>148</v>
      </c>
      <c r="B100" s="4" t="s">
        <v>438</v>
      </c>
      <c r="C100" s="4" t="s">
        <v>1134</v>
      </c>
      <c r="D100" s="4" t="s">
        <v>551</v>
      </c>
      <c r="E100" s="4" t="s">
        <v>165</v>
      </c>
      <c r="F100" s="5">
        <v>1</v>
      </c>
      <c r="G100" s="6">
        <v>2482.94</v>
      </c>
      <c r="H100" s="12">
        <f t="shared" ref="H100:H131" si="14">G100*0.1</f>
        <v>248.29400000000001</v>
      </c>
      <c r="I100" s="13">
        <f t="shared" ref="I100:I131" si="15">G100*0.15</f>
        <v>372.44099999999997</v>
      </c>
      <c r="J100" s="13">
        <f t="shared" si="11"/>
        <v>3103.6749999999997</v>
      </c>
      <c r="K100" s="13">
        <f t="shared" si="10"/>
        <v>3414.0425</v>
      </c>
      <c r="L100" s="7"/>
      <c r="M100" s="4" t="s">
        <v>982</v>
      </c>
      <c r="N100" s="7" t="s">
        <v>1135</v>
      </c>
      <c r="O100" s="8" t="s">
        <v>439</v>
      </c>
      <c r="P100" s="10">
        <v>45784</v>
      </c>
    </row>
    <row r="101" spans="1:16" ht="135" x14ac:dyDescent="0.2">
      <c r="A101" s="3" t="s">
        <v>148</v>
      </c>
      <c r="B101" s="4" t="s">
        <v>438</v>
      </c>
      <c r="C101" s="4" t="s">
        <v>442</v>
      </c>
      <c r="D101" s="4" t="s">
        <v>551</v>
      </c>
      <c r="E101" s="4" t="s">
        <v>165</v>
      </c>
      <c r="F101" s="5">
        <v>20</v>
      </c>
      <c r="G101" s="6">
        <v>49658.73</v>
      </c>
      <c r="H101" s="12">
        <f t="shared" si="14"/>
        <v>4965.8730000000005</v>
      </c>
      <c r="I101" s="13">
        <f t="shared" si="15"/>
        <v>7448.8095000000003</v>
      </c>
      <c r="J101" s="13">
        <f t="shared" si="11"/>
        <v>62073.412500000006</v>
      </c>
      <c r="K101" s="13">
        <f t="shared" si="10"/>
        <v>68280.753750000018</v>
      </c>
      <c r="L101" s="7"/>
      <c r="M101" s="4" t="s">
        <v>982</v>
      </c>
      <c r="N101" s="7" t="s">
        <v>1135</v>
      </c>
      <c r="O101" s="8" t="s">
        <v>443</v>
      </c>
      <c r="P101" s="10">
        <v>45784</v>
      </c>
    </row>
    <row r="102" spans="1:16" ht="105" x14ac:dyDescent="0.2">
      <c r="A102" s="3" t="s">
        <v>148</v>
      </c>
      <c r="B102" s="4" t="s">
        <v>438</v>
      </c>
      <c r="C102" s="4" t="s">
        <v>1136</v>
      </c>
      <c r="D102" s="4" t="s">
        <v>551</v>
      </c>
      <c r="E102" s="4" t="s">
        <v>165</v>
      </c>
      <c r="F102" s="5">
        <v>3</v>
      </c>
      <c r="G102" s="6">
        <v>7448.81</v>
      </c>
      <c r="H102" s="12">
        <f t="shared" si="14"/>
        <v>744.88100000000009</v>
      </c>
      <c r="I102" s="13">
        <f t="shared" si="15"/>
        <v>1117.3215</v>
      </c>
      <c r="J102" s="13">
        <f t="shared" si="11"/>
        <v>9311.0125000000007</v>
      </c>
      <c r="K102" s="13">
        <f t="shared" si="10"/>
        <v>10242.113750000002</v>
      </c>
      <c r="L102" s="7"/>
      <c r="M102" s="4" t="s">
        <v>982</v>
      </c>
      <c r="N102" s="7" t="s">
        <v>1135</v>
      </c>
      <c r="O102" s="8" t="s">
        <v>440</v>
      </c>
      <c r="P102" s="10">
        <v>45784</v>
      </c>
    </row>
    <row r="103" spans="1:16" ht="135" x14ac:dyDescent="0.2">
      <c r="A103" s="3" t="s">
        <v>148</v>
      </c>
      <c r="B103" s="4" t="s">
        <v>438</v>
      </c>
      <c r="C103" s="4" t="s">
        <v>444</v>
      </c>
      <c r="D103" s="4" t="s">
        <v>551</v>
      </c>
      <c r="E103" s="4" t="s">
        <v>165</v>
      </c>
      <c r="F103" s="5">
        <v>35</v>
      </c>
      <c r="G103" s="6">
        <v>86902.78</v>
      </c>
      <c r="H103" s="12">
        <f t="shared" si="14"/>
        <v>8690.2780000000002</v>
      </c>
      <c r="I103" s="13">
        <f t="shared" si="15"/>
        <v>13035.416999999999</v>
      </c>
      <c r="J103" s="13">
        <f t="shared" si="11"/>
        <v>108628.47500000001</v>
      </c>
      <c r="K103" s="13">
        <f t="shared" si="10"/>
        <v>119491.32250000001</v>
      </c>
      <c r="L103" s="7"/>
      <c r="M103" s="4" t="s">
        <v>982</v>
      </c>
      <c r="N103" s="7" t="s">
        <v>1135</v>
      </c>
      <c r="O103" s="8" t="s">
        <v>445</v>
      </c>
      <c r="P103" s="10">
        <v>45784</v>
      </c>
    </row>
    <row r="104" spans="1:16" ht="105" x14ac:dyDescent="0.2">
      <c r="A104" s="3" t="s">
        <v>148</v>
      </c>
      <c r="B104" s="4" t="s">
        <v>438</v>
      </c>
      <c r="C104" s="4" t="s">
        <v>1137</v>
      </c>
      <c r="D104" s="4" t="s">
        <v>551</v>
      </c>
      <c r="E104" s="4" t="s">
        <v>165</v>
      </c>
      <c r="F104" s="5">
        <v>5</v>
      </c>
      <c r="G104" s="6">
        <v>12414.68</v>
      </c>
      <c r="H104" s="12">
        <f t="shared" si="14"/>
        <v>1241.4680000000001</v>
      </c>
      <c r="I104" s="13">
        <f t="shared" si="15"/>
        <v>1862.202</v>
      </c>
      <c r="J104" s="13">
        <f t="shared" si="11"/>
        <v>15518.35</v>
      </c>
      <c r="K104" s="13">
        <f t="shared" si="10"/>
        <v>17070.185000000001</v>
      </c>
      <c r="L104" s="7"/>
      <c r="M104" s="4" t="s">
        <v>982</v>
      </c>
      <c r="N104" s="7" t="s">
        <v>1135</v>
      </c>
      <c r="O104" s="8" t="s">
        <v>441</v>
      </c>
      <c r="P104" s="10">
        <v>45784</v>
      </c>
    </row>
    <row r="105" spans="1:16" ht="135" x14ac:dyDescent="0.2">
      <c r="A105" s="3" t="s">
        <v>148</v>
      </c>
      <c r="B105" s="4" t="s">
        <v>438</v>
      </c>
      <c r="C105" s="4" t="s">
        <v>446</v>
      </c>
      <c r="D105" s="4" t="s">
        <v>551</v>
      </c>
      <c r="E105" s="4" t="s">
        <v>165</v>
      </c>
      <c r="F105" s="5">
        <v>50</v>
      </c>
      <c r="G105" s="6">
        <v>124146.83</v>
      </c>
      <c r="H105" s="12">
        <f t="shared" si="14"/>
        <v>12414.683000000001</v>
      </c>
      <c r="I105" s="13">
        <f t="shared" si="15"/>
        <v>18622.0245</v>
      </c>
      <c r="J105" s="13">
        <f t="shared" si="11"/>
        <v>155183.53750000001</v>
      </c>
      <c r="K105" s="13">
        <f t="shared" si="10"/>
        <v>170701.89125000002</v>
      </c>
      <c r="L105" s="7"/>
      <c r="M105" s="4" t="s">
        <v>982</v>
      </c>
      <c r="N105" s="7" t="s">
        <v>1135</v>
      </c>
      <c r="O105" s="8" t="s">
        <v>447</v>
      </c>
      <c r="P105" s="10">
        <v>45784</v>
      </c>
    </row>
    <row r="106" spans="1:16" ht="105" x14ac:dyDescent="0.2">
      <c r="A106" s="3" t="s">
        <v>148</v>
      </c>
      <c r="B106" s="4" t="s">
        <v>438</v>
      </c>
      <c r="C106" s="4" t="s">
        <v>1138</v>
      </c>
      <c r="D106" s="4" t="s">
        <v>551</v>
      </c>
      <c r="E106" s="4" t="s">
        <v>165</v>
      </c>
      <c r="F106" s="5">
        <v>1</v>
      </c>
      <c r="G106" s="6">
        <v>4965.87</v>
      </c>
      <c r="H106" s="12">
        <f t="shared" si="14"/>
        <v>496.58699999999999</v>
      </c>
      <c r="I106" s="13">
        <f t="shared" si="15"/>
        <v>744.88049999999998</v>
      </c>
      <c r="J106" s="13">
        <f t="shared" si="11"/>
        <v>6207.3375000000005</v>
      </c>
      <c r="K106" s="13">
        <f t="shared" si="10"/>
        <v>6828.0712500000009</v>
      </c>
      <c r="L106" s="7"/>
      <c r="M106" s="4" t="s">
        <v>982</v>
      </c>
      <c r="N106" s="7" t="s">
        <v>1135</v>
      </c>
      <c r="O106" s="8" t="s">
        <v>448</v>
      </c>
      <c r="P106" s="10">
        <v>45784</v>
      </c>
    </row>
    <row r="107" spans="1:16" ht="135" x14ac:dyDescent="0.2">
      <c r="A107" s="3" t="s">
        <v>148</v>
      </c>
      <c r="B107" s="4" t="s">
        <v>438</v>
      </c>
      <c r="C107" s="4" t="s">
        <v>451</v>
      </c>
      <c r="D107" s="4" t="s">
        <v>551</v>
      </c>
      <c r="E107" s="4" t="s">
        <v>165</v>
      </c>
      <c r="F107" s="5">
        <v>20</v>
      </c>
      <c r="G107" s="6">
        <v>99317.47</v>
      </c>
      <c r="H107" s="12">
        <f t="shared" si="14"/>
        <v>9931.7470000000012</v>
      </c>
      <c r="I107" s="13">
        <f t="shared" si="15"/>
        <v>14897.620499999999</v>
      </c>
      <c r="J107" s="13">
        <f t="shared" si="11"/>
        <v>124146.83750000001</v>
      </c>
      <c r="K107" s="13">
        <f t="shared" si="10"/>
        <v>136561.52125000002</v>
      </c>
      <c r="L107" s="7"/>
      <c r="M107" s="4" t="s">
        <v>982</v>
      </c>
      <c r="N107" s="7" t="s">
        <v>1135</v>
      </c>
      <c r="O107" s="8" t="s">
        <v>452</v>
      </c>
      <c r="P107" s="10">
        <v>45784</v>
      </c>
    </row>
    <row r="108" spans="1:16" ht="105" x14ac:dyDescent="0.2">
      <c r="A108" s="3" t="s">
        <v>148</v>
      </c>
      <c r="B108" s="4" t="s">
        <v>438</v>
      </c>
      <c r="C108" s="4" t="s">
        <v>1139</v>
      </c>
      <c r="D108" s="4" t="s">
        <v>551</v>
      </c>
      <c r="E108" s="4" t="s">
        <v>165</v>
      </c>
      <c r="F108" s="5">
        <v>3</v>
      </c>
      <c r="G108" s="6">
        <v>14897.62</v>
      </c>
      <c r="H108" s="12">
        <f t="shared" si="14"/>
        <v>1489.7620000000002</v>
      </c>
      <c r="I108" s="13">
        <f t="shared" si="15"/>
        <v>2234.643</v>
      </c>
      <c r="J108" s="13">
        <f t="shared" si="11"/>
        <v>18622.025000000001</v>
      </c>
      <c r="K108" s="13">
        <f t="shared" si="10"/>
        <v>20484.227500000005</v>
      </c>
      <c r="L108" s="7"/>
      <c r="M108" s="4" t="s">
        <v>982</v>
      </c>
      <c r="N108" s="7" t="s">
        <v>1135</v>
      </c>
      <c r="O108" s="8" t="s">
        <v>449</v>
      </c>
      <c r="P108" s="10">
        <v>45784</v>
      </c>
    </row>
    <row r="109" spans="1:16" ht="135" x14ac:dyDescent="0.2">
      <c r="A109" s="3" t="s">
        <v>148</v>
      </c>
      <c r="B109" s="4" t="s">
        <v>438</v>
      </c>
      <c r="C109" s="4" t="s">
        <v>453</v>
      </c>
      <c r="D109" s="4" t="s">
        <v>551</v>
      </c>
      <c r="E109" s="4" t="s">
        <v>165</v>
      </c>
      <c r="F109" s="5">
        <v>35</v>
      </c>
      <c r="G109" s="6">
        <v>173805.57</v>
      </c>
      <c r="H109" s="12">
        <f t="shared" si="14"/>
        <v>17380.557000000001</v>
      </c>
      <c r="I109" s="13">
        <f t="shared" si="15"/>
        <v>26070.835500000001</v>
      </c>
      <c r="J109" s="13">
        <f t="shared" si="11"/>
        <v>217256.96250000002</v>
      </c>
      <c r="K109" s="13">
        <f t="shared" si="10"/>
        <v>238982.65875000003</v>
      </c>
      <c r="L109" s="7"/>
      <c r="M109" s="4" t="s">
        <v>982</v>
      </c>
      <c r="N109" s="7" t="s">
        <v>1135</v>
      </c>
      <c r="O109" s="8" t="s">
        <v>454</v>
      </c>
      <c r="P109" s="10">
        <v>45784</v>
      </c>
    </row>
    <row r="110" spans="1:16" ht="105" x14ac:dyDescent="0.2">
      <c r="A110" s="3" t="s">
        <v>148</v>
      </c>
      <c r="B110" s="4" t="s">
        <v>438</v>
      </c>
      <c r="C110" s="4" t="s">
        <v>1140</v>
      </c>
      <c r="D110" s="4" t="s">
        <v>551</v>
      </c>
      <c r="E110" s="4" t="s">
        <v>165</v>
      </c>
      <c r="F110" s="5">
        <v>5</v>
      </c>
      <c r="G110" s="6">
        <v>24829.37</v>
      </c>
      <c r="H110" s="12">
        <f t="shared" si="14"/>
        <v>2482.9369999999999</v>
      </c>
      <c r="I110" s="13">
        <f t="shared" si="15"/>
        <v>3724.4054999999998</v>
      </c>
      <c r="J110" s="13">
        <f t="shared" si="11"/>
        <v>31036.712500000001</v>
      </c>
      <c r="K110" s="13">
        <f t="shared" si="10"/>
        <v>34140.383750000001</v>
      </c>
      <c r="L110" s="7"/>
      <c r="M110" s="4" t="s">
        <v>982</v>
      </c>
      <c r="N110" s="7" t="s">
        <v>1135</v>
      </c>
      <c r="O110" s="8" t="s">
        <v>450</v>
      </c>
      <c r="P110" s="10">
        <v>45784</v>
      </c>
    </row>
    <row r="111" spans="1:16" ht="135" x14ac:dyDescent="0.2">
      <c r="A111" s="3" t="s">
        <v>148</v>
      </c>
      <c r="B111" s="4" t="s">
        <v>438</v>
      </c>
      <c r="C111" s="4" t="s">
        <v>435</v>
      </c>
      <c r="D111" s="4" t="s">
        <v>551</v>
      </c>
      <c r="E111" s="4" t="s">
        <v>165</v>
      </c>
      <c r="F111" s="5">
        <v>50</v>
      </c>
      <c r="G111" s="6">
        <v>248293.67</v>
      </c>
      <c r="H111" s="12">
        <f t="shared" si="14"/>
        <v>24829.367000000002</v>
      </c>
      <c r="I111" s="13">
        <f t="shared" si="15"/>
        <v>37244.050499999998</v>
      </c>
      <c r="J111" s="13">
        <f t="shared" si="11"/>
        <v>310367.08750000002</v>
      </c>
      <c r="K111" s="13">
        <f t="shared" si="10"/>
        <v>341403.79625000007</v>
      </c>
      <c r="L111" s="7"/>
      <c r="M111" s="4" t="s">
        <v>982</v>
      </c>
      <c r="N111" s="7" t="s">
        <v>1135</v>
      </c>
      <c r="O111" s="8" t="s">
        <v>455</v>
      </c>
      <c r="P111" s="10">
        <v>45784</v>
      </c>
    </row>
    <row r="112" spans="1:16" ht="105" x14ac:dyDescent="0.2">
      <c r="A112" s="3" t="s">
        <v>148</v>
      </c>
      <c r="B112" s="4" t="s">
        <v>438</v>
      </c>
      <c r="C112" s="4" t="s">
        <v>1141</v>
      </c>
      <c r="D112" s="4" t="s">
        <v>551</v>
      </c>
      <c r="E112" s="4" t="s">
        <v>165</v>
      </c>
      <c r="F112" s="5">
        <v>1</v>
      </c>
      <c r="G112" s="6">
        <v>6207.34</v>
      </c>
      <c r="H112" s="12">
        <f t="shared" si="14"/>
        <v>620.73400000000004</v>
      </c>
      <c r="I112" s="13">
        <f t="shared" si="15"/>
        <v>931.101</v>
      </c>
      <c r="J112" s="13">
        <f t="shared" si="11"/>
        <v>7759.1750000000002</v>
      </c>
      <c r="K112" s="13">
        <f t="shared" si="10"/>
        <v>8535.0925000000007</v>
      </c>
      <c r="L112" s="7"/>
      <c r="M112" s="4" t="s">
        <v>982</v>
      </c>
      <c r="N112" s="7" t="s">
        <v>1135</v>
      </c>
      <c r="O112" s="8" t="s">
        <v>456</v>
      </c>
      <c r="P112" s="10">
        <v>45784</v>
      </c>
    </row>
    <row r="113" spans="1:16" ht="135" x14ac:dyDescent="0.2">
      <c r="A113" s="3" t="s">
        <v>148</v>
      </c>
      <c r="B113" s="4" t="s">
        <v>438</v>
      </c>
      <c r="C113" s="4" t="s">
        <v>459</v>
      </c>
      <c r="D113" s="4" t="s">
        <v>551</v>
      </c>
      <c r="E113" s="4" t="s">
        <v>165</v>
      </c>
      <c r="F113" s="5">
        <v>20</v>
      </c>
      <c r="G113" s="6">
        <v>124146.83</v>
      </c>
      <c r="H113" s="12">
        <f t="shared" si="14"/>
        <v>12414.683000000001</v>
      </c>
      <c r="I113" s="13">
        <f t="shared" si="15"/>
        <v>18622.0245</v>
      </c>
      <c r="J113" s="13">
        <f t="shared" si="11"/>
        <v>155183.53750000001</v>
      </c>
      <c r="K113" s="13">
        <f t="shared" si="10"/>
        <v>170701.89125000002</v>
      </c>
      <c r="L113" s="7"/>
      <c r="M113" s="4" t="s">
        <v>982</v>
      </c>
      <c r="N113" s="7" t="s">
        <v>1135</v>
      </c>
      <c r="O113" s="8" t="s">
        <v>460</v>
      </c>
      <c r="P113" s="10">
        <v>45784</v>
      </c>
    </row>
    <row r="114" spans="1:16" ht="105" x14ac:dyDescent="0.2">
      <c r="A114" s="3" t="s">
        <v>148</v>
      </c>
      <c r="B114" s="4" t="s">
        <v>438</v>
      </c>
      <c r="C114" s="4" t="s">
        <v>1142</v>
      </c>
      <c r="D114" s="4" t="s">
        <v>551</v>
      </c>
      <c r="E114" s="4" t="s">
        <v>165</v>
      </c>
      <c r="F114" s="5">
        <v>3</v>
      </c>
      <c r="G114" s="6">
        <v>18622.02</v>
      </c>
      <c r="H114" s="12">
        <f t="shared" si="14"/>
        <v>1862.2020000000002</v>
      </c>
      <c r="I114" s="13">
        <f t="shared" si="15"/>
        <v>2793.3029999999999</v>
      </c>
      <c r="J114" s="13">
        <f t="shared" si="11"/>
        <v>23277.525000000001</v>
      </c>
      <c r="K114" s="13">
        <f t="shared" si="10"/>
        <v>25605.277500000004</v>
      </c>
      <c r="L114" s="7"/>
      <c r="M114" s="4" t="s">
        <v>982</v>
      </c>
      <c r="N114" s="7" t="s">
        <v>1135</v>
      </c>
      <c r="O114" s="8" t="s">
        <v>457</v>
      </c>
      <c r="P114" s="10">
        <v>45784</v>
      </c>
    </row>
    <row r="115" spans="1:16" ht="135" x14ac:dyDescent="0.2">
      <c r="A115" s="3" t="s">
        <v>148</v>
      </c>
      <c r="B115" s="4" t="s">
        <v>438</v>
      </c>
      <c r="C115" s="4" t="s">
        <v>461</v>
      </c>
      <c r="D115" s="4" t="s">
        <v>551</v>
      </c>
      <c r="E115" s="4" t="s">
        <v>165</v>
      </c>
      <c r="F115" s="5">
        <v>35</v>
      </c>
      <c r="G115" s="6">
        <v>217256.95999999999</v>
      </c>
      <c r="H115" s="12">
        <f t="shared" si="14"/>
        <v>21725.696</v>
      </c>
      <c r="I115" s="13">
        <f t="shared" si="15"/>
        <v>32588.543999999998</v>
      </c>
      <c r="J115" s="13">
        <f t="shared" si="11"/>
        <v>271571.20000000001</v>
      </c>
      <c r="K115" s="13">
        <f t="shared" si="10"/>
        <v>298728.32000000007</v>
      </c>
      <c r="L115" s="7"/>
      <c r="M115" s="4" t="s">
        <v>982</v>
      </c>
      <c r="N115" s="7" t="s">
        <v>1135</v>
      </c>
      <c r="O115" s="8" t="s">
        <v>462</v>
      </c>
      <c r="P115" s="10">
        <v>45784</v>
      </c>
    </row>
    <row r="116" spans="1:16" ht="105" x14ac:dyDescent="0.2">
      <c r="A116" s="3" t="s">
        <v>148</v>
      </c>
      <c r="B116" s="4" t="s">
        <v>438</v>
      </c>
      <c r="C116" s="4" t="s">
        <v>1143</v>
      </c>
      <c r="D116" s="4" t="s">
        <v>551</v>
      </c>
      <c r="E116" s="4" t="s">
        <v>165</v>
      </c>
      <c r="F116" s="5">
        <v>5</v>
      </c>
      <c r="G116" s="6">
        <v>31036.71</v>
      </c>
      <c r="H116" s="12">
        <f t="shared" si="14"/>
        <v>3103.6710000000003</v>
      </c>
      <c r="I116" s="13">
        <f t="shared" si="15"/>
        <v>4655.5064999999995</v>
      </c>
      <c r="J116" s="13">
        <f t="shared" si="11"/>
        <v>38795.887499999997</v>
      </c>
      <c r="K116" s="13">
        <f t="shared" si="10"/>
        <v>42675.47625</v>
      </c>
      <c r="L116" s="7"/>
      <c r="M116" s="4" t="s">
        <v>982</v>
      </c>
      <c r="N116" s="7" t="s">
        <v>1135</v>
      </c>
      <c r="O116" s="8" t="s">
        <v>458</v>
      </c>
      <c r="P116" s="10">
        <v>45784</v>
      </c>
    </row>
    <row r="117" spans="1:16" ht="135" x14ac:dyDescent="0.2">
      <c r="A117" s="3" t="s">
        <v>148</v>
      </c>
      <c r="B117" s="4" t="s">
        <v>438</v>
      </c>
      <c r="C117" s="4" t="s">
        <v>463</v>
      </c>
      <c r="D117" s="4" t="s">
        <v>551</v>
      </c>
      <c r="E117" s="4" t="s">
        <v>165</v>
      </c>
      <c r="F117" s="5">
        <v>50</v>
      </c>
      <c r="G117" s="6">
        <v>310367.09000000003</v>
      </c>
      <c r="H117" s="12">
        <f t="shared" si="14"/>
        <v>31036.709000000003</v>
      </c>
      <c r="I117" s="13">
        <f t="shared" si="15"/>
        <v>46555.063500000004</v>
      </c>
      <c r="J117" s="13">
        <f t="shared" si="11"/>
        <v>387958.86249999999</v>
      </c>
      <c r="K117" s="13">
        <f t="shared" si="10"/>
        <v>426754.74875000003</v>
      </c>
      <c r="L117" s="7"/>
      <c r="M117" s="4" t="s">
        <v>982</v>
      </c>
      <c r="N117" s="7" t="s">
        <v>1135</v>
      </c>
      <c r="O117" s="8" t="s">
        <v>464</v>
      </c>
      <c r="P117" s="10">
        <v>45784</v>
      </c>
    </row>
    <row r="118" spans="1:16" ht="105" x14ac:dyDescent="0.2">
      <c r="A118" s="3" t="s">
        <v>148</v>
      </c>
      <c r="B118" s="4" t="s">
        <v>438</v>
      </c>
      <c r="C118" s="4" t="s">
        <v>1115</v>
      </c>
      <c r="D118" s="4" t="s">
        <v>551</v>
      </c>
      <c r="E118" s="4" t="s">
        <v>165</v>
      </c>
      <c r="F118" s="5">
        <v>1</v>
      </c>
      <c r="G118" s="6">
        <v>7448.81</v>
      </c>
      <c r="H118" s="12">
        <f t="shared" si="14"/>
        <v>744.88100000000009</v>
      </c>
      <c r="I118" s="13">
        <f t="shared" si="15"/>
        <v>1117.3215</v>
      </c>
      <c r="J118" s="13">
        <f t="shared" si="11"/>
        <v>9311.0125000000007</v>
      </c>
      <c r="K118" s="13">
        <f t="shared" si="10"/>
        <v>10242.113750000002</v>
      </c>
      <c r="L118" s="7"/>
      <c r="M118" s="4" t="s">
        <v>982</v>
      </c>
      <c r="N118" s="7" t="s">
        <v>1116</v>
      </c>
      <c r="O118" s="8" t="s">
        <v>465</v>
      </c>
      <c r="P118" s="10">
        <v>45784</v>
      </c>
    </row>
    <row r="119" spans="1:16" ht="135" x14ac:dyDescent="0.2">
      <c r="A119" s="3" t="s">
        <v>148</v>
      </c>
      <c r="B119" s="4" t="s">
        <v>438</v>
      </c>
      <c r="C119" s="4" t="s">
        <v>468</v>
      </c>
      <c r="D119" s="4" t="s">
        <v>551</v>
      </c>
      <c r="E119" s="4" t="s">
        <v>165</v>
      </c>
      <c r="F119" s="5">
        <v>20</v>
      </c>
      <c r="G119" s="6">
        <v>148976.20000000001</v>
      </c>
      <c r="H119" s="12">
        <f t="shared" si="14"/>
        <v>14897.620000000003</v>
      </c>
      <c r="I119" s="13">
        <f t="shared" si="15"/>
        <v>22346.43</v>
      </c>
      <c r="J119" s="13">
        <f t="shared" si="11"/>
        <v>186220.25</v>
      </c>
      <c r="K119" s="13">
        <f t="shared" si="10"/>
        <v>204842.27500000002</v>
      </c>
      <c r="L119" s="7"/>
      <c r="M119" s="4" t="s">
        <v>982</v>
      </c>
      <c r="N119" s="7" t="s">
        <v>1116</v>
      </c>
      <c r="O119" s="8" t="s">
        <v>469</v>
      </c>
      <c r="P119" s="10">
        <v>45784</v>
      </c>
    </row>
    <row r="120" spans="1:16" ht="105" x14ac:dyDescent="0.2">
      <c r="A120" s="3" t="s">
        <v>148</v>
      </c>
      <c r="B120" s="4" t="s">
        <v>438</v>
      </c>
      <c r="C120" s="4" t="s">
        <v>1117</v>
      </c>
      <c r="D120" s="4" t="s">
        <v>551</v>
      </c>
      <c r="E120" s="4" t="s">
        <v>165</v>
      </c>
      <c r="F120" s="5">
        <v>3</v>
      </c>
      <c r="G120" s="6">
        <v>22346.43</v>
      </c>
      <c r="H120" s="12">
        <f t="shared" si="14"/>
        <v>2234.643</v>
      </c>
      <c r="I120" s="13">
        <f t="shared" si="15"/>
        <v>3351.9645</v>
      </c>
      <c r="J120" s="13">
        <f t="shared" si="11"/>
        <v>27933.037499999999</v>
      </c>
      <c r="K120" s="13">
        <f t="shared" si="10"/>
        <v>30726.341250000001</v>
      </c>
      <c r="L120" s="7"/>
      <c r="M120" s="4" t="s">
        <v>982</v>
      </c>
      <c r="N120" s="7" t="s">
        <v>1116</v>
      </c>
      <c r="O120" s="8" t="s">
        <v>466</v>
      </c>
      <c r="P120" s="10">
        <v>45784</v>
      </c>
    </row>
    <row r="121" spans="1:16" ht="135" x14ac:dyDescent="0.2">
      <c r="A121" s="3" t="s">
        <v>148</v>
      </c>
      <c r="B121" s="4" t="s">
        <v>438</v>
      </c>
      <c r="C121" s="4" t="s">
        <v>470</v>
      </c>
      <c r="D121" s="4" t="s">
        <v>551</v>
      </c>
      <c r="E121" s="4" t="s">
        <v>165</v>
      </c>
      <c r="F121" s="5">
        <v>35</v>
      </c>
      <c r="G121" s="6">
        <v>260708.35</v>
      </c>
      <c r="H121" s="12">
        <f t="shared" si="14"/>
        <v>26070.835000000003</v>
      </c>
      <c r="I121" s="13">
        <f t="shared" si="15"/>
        <v>39106.252500000002</v>
      </c>
      <c r="J121" s="13">
        <f t="shared" si="11"/>
        <v>325885.4375</v>
      </c>
      <c r="K121" s="13">
        <f t="shared" si="10"/>
        <v>358473.98125000001</v>
      </c>
      <c r="L121" s="7"/>
      <c r="M121" s="4" t="s">
        <v>982</v>
      </c>
      <c r="N121" s="7" t="s">
        <v>1116</v>
      </c>
      <c r="O121" s="8" t="s">
        <v>471</v>
      </c>
      <c r="P121" s="10">
        <v>45784</v>
      </c>
    </row>
    <row r="122" spans="1:16" ht="105" x14ac:dyDescent="0.2">
      <c r="A122" s="3" t="s">
        <v>148</v>
      </c>
      <c r="B122" s="4" t="s">
        <v>438</v>
      </c>
      <c r="C122" s="4" t="s">
        <v>1118</v>
      </c>
      <c r="D122" s="4" t="s">
        <v>551</v>
      </c>
      <c r="E122" s="4" t="s">
        <v>165</v>
      </c>
      <c r="F122" s="5">
        <v>5</v>
      </c>
      <c r="G122" s="6">
        <v>37244.050000000003</v>
      </c>
      <c r="H122" s="12">
        <f t="shared" si="14"/>
        <v>3724.4050000000007</v>
      </c>
      <c r="I122" s="13">
        <f t="shared" si="15"/>
        <v>5586.6075000000001</v>
      </c>
      <c r="J122" s="13">
        <f t="shared" si="11"/>
        <v>46555.0625</v>
      </c>
      <c r="K122" s="13">
        <f t="shared" si="10"/>
        <v>51210.568750000006</v>
      </c>
      <c r="L122" s="7"/>
      <c r="M122" s="4" t="s">
        <v>982</v>
      </c>
      <c r="N122" s="7" t="s">
        <v>1116</v>
      </c>
      <c r="O122" s="8" t="s">
        <v>467</v>
      </c>
      <c r="P122" s="10">
        <v>45784</v>
      </c>
    </row>
    <row r="123" spans="1:16" ht="135" x14ac:dyDescent="0.2">
      <c r="A123" s="3" t="s">
        <v>148</v>
      </c>
      <c r="B123" s="4" t="s">
        <v>438</v>
      </c>
      <c r="C123" s="4" t="s">
        <v>472</v>
      </c>
      <c r="D123" s="4" t="s">
        <v>551</v>
      </c>
      <c r="E123" s="4" t="s">
        <v>165</v>
      </c>
      <c r="F123" s="5">
        <v>50</v>
      </c>
      <c r="G123" s="6">
        <v>372440.5</v>
      </c>
      <c r="H123" s="12">
        <f t="shared" si="14"/>
        <v>37244.050000000003</v>
      </c>
      <c r="I123" s="13">
        <f t="shared" si="15"/>
        <v>55866.074999999997</v>
      </c>
      <c r="J123" s="13">
        <f t="shared" si="11"/>
        <v>465550.625</v>
      </c>
      <c r="K123" s="13">
        <f t="shared" si="10"/>
        <v>512105.68750000006</v>
      </c>
      <c r="L123" s="7"/>
      <c r="M123" s="4" t="s">
        <v>982</v>
      </c>
      <c r="N123" s="7" t="s">
        <v>1116</v>
      </c>
      <c r="O123" s="8" t="s">
        <v>473</v>
      </c>
      <c r="P123" s="10">
        <v>45784</v>
      </c>
    </row>
    <row r="124" spans="1:16" ht="105" x14ac:dyDescent="0.2">
      <c r="A124" s="3" t="s">
        <v>148</v>
      </c>
      <c r="B124" s="4" t="s">
        <v>438</v>
      </c>
      <c r="C124" s="4" t="s">
        <v>1119</v>
      </c>
      <c r="D124" s="4" t="s">
        <v>551</v>
      </c>
      <c r="E124" s="4" t="s">
        <v>165</v>
      </c>
      <c r="F124" s="5">
        <v>1</v>
      </c>
      <c r="G124" s="6">
        <v>8690.2800000000007</v>
      </c>
      <c r="H124" s="12">
        <f t="shared" si="14"/>
        <v>869.02800000000013</v>
      </c>
      <c r="I124" s="13">
        <f t="shared" si="15"/>
        <v>1303.5420000000001</v>
      </c>
      <c r="J124" s="13">
        <f t="shared" si="11"/>
        <v>10862.85</v>
      </c>
      <c r="K124" s="13">
        <f t="shared" si="10"/>
        <v>11949.135000000002</v>
      </c>
      <c r="L124" s="7"/>
      <c r="M124" s="4" t="s">
        <v>982</v>
      </c>
      <c r="N124" s="7" t="s">
        <v>1116</v>
      </c>
      <c r="O124" s="8" t="s">
        <v>474</v>
      </c>
      <c r="P124" s="10">
        <v>45784</v>
      </c>
    </row>
    <row r="125" spans="1:16" ht="135" x14ac:dyDescent="0.2">
      <c r="A125" s="3" t="s">
        <v>148</v>
      </c>
      <c r="B125" s="4" t="s">
        <v>438</v>
      </c>
      <c r="C125" s="4" t="s">
        <v>477</v>
      </c>
      <c r="D125" s="4" t="s">
        <v>551</v>
      </c>
      <c r="E125" s="4" t="s">
        <v>165</v>
      </c>
      <c r="F125" s="5">
        <v>20</v>
      </c>
      <c r="G125" s="6">
        <v>173805.57</v>
      </c>
      <c r="H125" s="12">
        <f t="shared" si="14"/>
        <v>17380.557000000001</v>
      </c>
      <c r="I125" s="13">
        <f t="shared" si="15"/>
        <v>26070.835500000001</v>
      </c>
      <c r="J125" s="13">
        <f t="shared" si="11"/>
        <v>217256.96250000002</v>
      </c>
      <c r="K125" s="13">
        <f t="shared" si="10"/>
        <v>238982.65875000003</v>
      </c>
      <c r="L125" s="7"/>
      <c r="M125" s="4" t="s">
        <v>982</v>
      </c>
      <c r="N125" s="7" t="s">
        <v>1116</v>
      </c>
      <c r="O125" s="8" t="s">
        <v>478</v>
      </c>
      <c r="P125" s="10">
        <v>45784</v>
      </c>
    </row>
    <row r="126" spans="1:16" ht="105" x14ac:dyDescent="0.2">
      <c r="A126" s="3" t="s">
        <v>148</v>
      </c>
      <c r="B126" s="4" t="s">
        <v>438</v>
      </c>
      <c r="C126" s="4" t="s">
        <v>1120</v>
      </c>
      <c r="D126" s="4" t="s">
        <v>551</v>
      </c>
      <c r="E126" s="4" t="s">
        <v>165</v>
      </c>
      <c r="F126" s="5">
        <v>3</v>
      </c>
      <c r="G126" s="6">
        <v>26070.84</v>
      </c>
      <c r="H126" s="12">
        <f t="shared" si="14"/>
        <v>2607.0840000000003</v>
      </c>
      <c r="I126" s="13">
        <f t="shared" si="15"/>
        <v>3910.6259999999997</v>
      </c>
      <c r="J126" s="13">
        <f t="shared" si="11"/>
        <v>32588.55</v>
      </c>
      <c r="K126" s="13">
        <f t="shared" si="10"/>
        <v>35847.404999999999</v>
      </c>
      <c r="L126" s="7"/>
      <c r="M126" s="4" t="s">
        <v>982</v>
      </c>
      <c r="N126" s="7" t="s">
        <v>1116</v>
      </c>
      <c r="O126" s="8" t="s">
        <v>475</v>
      </c>
      <c r="P126" s="10">
        <v>45784</v>
      </c>
    </row>
    <row r="127" spans="1:16" ht="135" x14ac:dyDescent="0.2">
      <c r="A127" s="3" t="s">
        <v>148</v>
      </c>
      <c r="B127" s="4" t="s">
        <v>438</v>
      </c>
      <c r="C127" s="4" t="s">
        <v>479</v>
      </c>
      <c r="D127" s="4" t="s">
        <v>551</v>
      </c>
      <c r="E127" s="4" t="s">
        <v>165</v>
      </c>
      <c r="F127" s="5">
        <v>35</v>
      </c>
      <c r="G127" s="6">
        <v>304159.74</v>
      </c>
      <c r="H127" s="12">
        <f t="shared" si="14"/>
        <v>30415.974000000002</v>
      </c>
      <c r="I127" s="13">
        <f t="shared" si="15"/>
        <v>45623.960999999996</v>
      </c>
      <c r="J127" s="13">
        <f t="shared" si="11"/>
        <v>380199.67499999999</v>
      </c>
      <c r="K127" s="13">
        <f t="shared" si="10"/>
        <v>418219.64250000002</v>
      </c>
      <c r="L127" s="7"/>
      <c r="M127" s="4" t="s">
        <v>982</v>
      </c>
      <c r="N127" s="7" t="s">
        <v>1116</v>
      </c>
      <c r="O127" s="8" t="s">
        <v>480</v>
      </c>
      <c r="P127" s="10">
        <v>45784</v>
      </c>
    </row>
    <row r="128" spans="1:16" ht="105" x14ac:dyDescent="0.2">
      <c r="A128" s="3" t="s">
        <v>148</v>
      </c>
      <c r="B128" s="4" t="s">
        <v>438</v>
      </c>
      <c r="C128" s="4" t="s">
        <v>1121</v>
      </c>
      <c r="D128" s="4" t="s">
        <v>551</v>
      </c>
      <c r="E128" s="4" t="s">
        <v>165</v>
      </c>
      <c r="F128" s="5">
        <v>5</v>
      </c>
      <c r="G128" s="6">
        <v>43451.39</v>
      </c>
      <c r="H128" s="12">
        <f t="shared" si="14"/>
        <v>4345.1390000000001</v>
      </c>
      <c r="I128" s="13">
        <f t="shared" si="15"/>
        <v>6517.7084999999997</v>
      </c>
      <c r="J128" s="13">
        <f t="shared" si="11"/>
        <v>54314.237500000003</v>
      </c>
      <c r="K128" s="13">
        <f t="shared" si="10"/>
        <v>59745.661250000005</v>
      </c>
      <c r="L128" s="7"/>
      <c r="M128" s="4" t="s">
        <v>982</v>
      </c>
      <c r="N128" s="7" t="s">
        <v>1116</v>
      </c>
      <c r="O128" s="8" t="s">
        <v>476</v>
      </c>
      <c r="P128" s="10">
        <v>45784</v>
      </c>
    </row>
    <row r="129" spans="1:16" ht="135" x14ac:dyDescent="0.2">
      <c r="A129" s="3" t="s">
        <v>148</v>
      </c>
      <c r="B129" s="4" t="s">
        <v>438</v>
      </c>
      <c r="C129" s="4" t="s">
        <v>481</v>
      </c>
      <c r="D129" s="4" t="s">
        <v>551</v>
      </c>
      <c r="E129" s="4" t="s">
        <v>165</v>
      </c>
      <c r="F129" s="5">
        <v>50</v>
      </c>
      <c r="G129" s="6">
        <v>434513.91999999998</v>
      </c>
      <c r="H129" s="12">
        <f t="shared" si="14"/>
        <v>43451.392</v>
      </c>
      <c r="I129" s="13">
        <f t="shared" si="15"/>
        <v>65177.087999999996</v>
      </c>
      <c r="J129" s="13">
        <f t="shared" si="11"/>
        <v>543142.40000000002</v>
      </c>
      <c r="K129" s="13">
        <f t="shared" si="10"/>
        <v>597456.64000000013</v>
      </c>
      <c r="L129" s="7"/>
      <c r="M129" s="4" t="s">
        <v>982</v>
      </c>
      <c r="N129" s="7" t="s">
        <v>1116</v>
      </c>
      <c r="O129" s="8" t="s">
        <v>482</v>
      </c>
      <c r="P129" s="10">
        <v>45784</v>
      </c>
    </row>
    <row r="130" spans="1:16" ht="105" x14ac:dyDescent="0.2">
      <c r="A130" s="3" t="s">
        <v>148</v>
      </c>
      <c r="B130" s="4" t="s">
        <v>438</v>
      </c>
      <c r="C130" s="4" t="s">
        <v>1122</v>
      </c>
      <c r="D130" s="4" t="s">
        <v>551</v>
      </c>
      <c r="E130" s="4" t="s">
        <v>165</v>
      </c>
      <c r="F130" s="5">
        <v>1</v>
      </c>
      <c r="G130" s="6">
        <v>9931.75</v>
      </c>
      <c r="H130" s="12">
        <f t="shared" si="14"/>
        <v>993.17500000000007</v>
      </c>
      <c r="I130" s="13">
        <f t="shared" si="15"/>
        <v>1489.7625</v>
      </c>
      <c r="J130" s="13">
        <f t="shared" si="11"/>
        <v>12414.6875</v>
      </c>
      <c r="K130" s="13">
        <f t="shared" si="10"/>
        <v>13656.156250000002</v>
      </c>
      <c r="L130" s="7"/>
      <c r="M130" s="4" t="s">
        <v>982</v>
      </c>
      <c r="N130" s="7" t="s">
        <v>1116</v>
      </c>
      <c r="O130" s="8" t="s">
        <v>483</v>
      </c>
      <c r="P130" s="10">
        <v>45784</v>
      </c>
    </row>
    <row r="131" spans="1:16" ht="135" x14ac:dyDescent="0.2">
      <c r="A131" s="3" t="s">
        <v>148</v>
      </c>
      <c r="B131" s="4" t="s">
        <v>438</v>
      </c>
      <c r="C131" s="4" t="s">
        <v>486</v>
      </c>
      <c r="D131" s="4" t="s">
        <v>551</v>
      </c>
      <c r="E131" s="4" t="s">
        <v>165</v>
      </c>
      <c r="F131" s="5">
        <v>20</v>
      </c>
      <c r="G131" s="6">
        <v>198634.93</v>
      </c>
      <c r="H131" s="12">
        <f t="shared" si="14"/>
        <v>19863.493000000002</v>
      </c>
      <c r="I131" s="13">
        <f t="shared" si="15"/>
        <v>29795.239499999996</v>
      </c>
      <c r="J131" s="13">
        <f t="shared" si="11"/>
        <v>248293.66250000001</v>
      </c>
      <c r="K131" s="13">
        <f t="shared" si="10"/>
        <v>273123.02875000006</v>
      </c>
      <c r="L131" s="7"/>
      <c r="M131" s="4" t="s">
        <v>982</v>
      </c>
      <c r="N131" s="7" t="s">
        <v>1116</v>
      </c>
      <c r="O131" s="8" t="s">
        <v>487</v>
      </c>
      <c r="P131" s="10">
        <v>45784</v>
      </c>
    </row>
    <row r="132" spans="1:16" ht="105" x14ac:dyDescent="0.2">
      <c r="A132" s="3" t="s">
        <v>148</v>
      </c>
      <c r="B132" s="4" t="s">
        <v>438</v>
      </c>
      <c r="C132" s="4" t="s">
        <v>1123</v>
      </c>
      <c r="D132" s="4" t="s">
        <v>551</v>
      </c>
      <c r="E132" s="4" t="s">
        <v>165</v>
      </c>
      <c r="F132" s="5">
        <v>3</v>
      </c>
      <c r="G132" s="6">
        <v>29795.24</v>
      </c>
      <c r="H132" s="12">
        <f t="shared" ref="H132:H163" si="16">G132*0.1</f>
        <v>2979.5240000000003</v>
      </c>
      <c r="I132" s="13">
        <f t="shared" ref="I132:I163" si="17">G132*0.15</f>
        <v>4469.2860000000001</v>
      </c>
      <c r="J132" s="13">
        <f t="shared" si="11"/>
        <v>37244.050000000003</v>
      </c>
      <c r="K132" s="13">
        <f t="shared" si="10"/>
        <v>40968.455000000009</v>
      </c>
      <c r="L132" s="7"/>
      <c r="M132" s="4" t="s">
        <v>982</v>
      </c>
      <c r="N132" s="7" t="s">
        <v>1116</v>
      </c>
      <c r="O132" s="8" t="s">
        <v>484</v>
      </c>
      <c r="P132" s="10">
        <v>45784</v>
      </c>
    </row>
    <row r="133" spans="1:16" ht="135" x14ac:dyDescent="0.2">
      <c r="A133" s="3" t="s">
        <v>148</v>
      </c>
      <c r="B133" s="4" t="s">
        <v>438</v>
      </c>
      <c r="C133" s="4" t="s">
        <v>488</v>
      </c>
      <c r="D133" s="4" t="s">
        <v>551</v>
      </c>
      <c r="E133" s="4" t="s">
        <v>165</v>
      </c>
      <c r="F133" s="5">
        <v>35</v>
      </c>
      <c r="G133" s="6">
        <v>347611.14</v>
      </c>
      <c r="H133" s="12">
        <f t="shared" si="16"/>
        <v>34761.114000000001</v>
      </c>
      <c r="I133" s="13">
        <f t="shared" si="17"/>
        <v>52141.671000000002</v>
      </c>
      <c r="J133" s="13">
        <f t="shared" si="11"/>
        <v>434513.92500000005</v>
      </c>
      <c r="K133" s="13">
        <f t="shared" ref="K133:K196" si="18">J133*1.1</f>
        <v>477965.31750000006</v>
      </c>
      <c r="L133" s="7"/>
      <c r="M133" s="4" t="s">
        <v>982</v>
      </c>
      <c r="N133" s="7" t="s">
        <v>1116</v>
      </c>
      <c r="O133" s="8" t="s">
        <v>489</v>
      </c>
      <c r="P133" s="10">
        <v>45784</v>
      </c>
    </row>
    <row r="134" spans="1:16" ht="105" x14ac:dyDescent="0.2">
      <c r="A134" s="3" t="s">
        <v>148</v>
      </c>
      <c r="B134" s="4" t="s">
        <v>438</v>
      </c>
      <c r="C134" s="4" t="s">
        <v>1124</v>
      </c>
      <c r="D134" s="4" t="s">
        <v>551</v>
      </c>
      <c r="E134" s="4" t="s">
        <v>165</v>
      </c>
      <c r="F134" s="5">
        <v>5</v>
      </c>
      <c r="G134" s="6">
        <v>49658.73</v>
      </c>
      <c r="H134" s="12">
        <f t="shared" si="16"/>
        <v>4965.8730000000005</v>
      </c>
      <c r="I134" s="13">
        <f t="shared" si="17"/>
        <v>7448.8095000000003</v>
      </c>
      <c r="J134" s="13">
        <f t="shared" si="11"/>
        <v>62073.412500000006</v>
      </c>
      <c r="K134" s="13">
        <f t="shared" si="18"/>
        <v>68280.753750000018</v>
      </c>
      <c r="L134" s="7"/>
      <c r="M134" s="4" t="s">
        <v>982</v>
      </c>
      <c r="N134" s="7" t="s">
        <v>1116</v>
      </c>
      <c r="O134" s="8" t="s">
        <v>485</v>
      </c>
      <c r="P134" s="10">
        <v>45784</v>
      </c>
    </row>
    <row r="135" spans="1:16" ht="135" x14ac:dyDescent="0.2">
      <c r="A135" s="3" t="s">
        <v>148</v>
      </c>
      <c r="B135" s="4" t="s">
        <v>438</v>
      </c>
      <c r="C135" s="4" t="s">
        <v>490</v>
      </c>
      <c r="D135" s="4" t="s">
        <v>551</v>
      </c>
      <c r="E135" s="4" t="s">
        <v>165</v>
      </c>
      <c r="F135" s="5">
        <v>50</v>
      </c>
      <c r="G135" s="6">
        <v>496587.34</v>
      </c>
      <c r="H135" s="12">
        <f t="shared" si="16"/>
        <v>49658.734000000004</v>
      </c>
      <c r="I135" s="13">
        <f t="shared" si="17"/>
        <v>74488.100999999995</v>
      </c>
      <c r="J135" s="13">
        <f t="shared" si="11"/>
        <v>620734.17500000005</v>
      </c>
      <c r="K135" s="13">
        <f t="shared" si="18"/>
        <v>682807.59250000014</v>
      </c>
      <c r="L135" s="7"/>
      <c r="M135" s="4" t="s">
        <v>982</v>
      </c>
      <c r="N135" s="7" t="s">
        <v>1116</v>
      </c>
      <c r="O135" s="8" t="s">
        <v>491</v>
      </c>
      <c r="P135" s="10">
        <v>45784</v>
      </c>
    </row>
    <row r="136" spans="1:16" ht="105" x14ac:dyDescent="0.2">
      <c r="A136" s="3" t="s">
        <v>148</v>
      </c>
      <c r="B136" s="4" t="s">
        <v>438</v>
      </c>
      <c r="C136" s="4" t="s">
        <v>1125</v>
      </c>
      <c r="D136" s="4" t="s">
        <v>551</v>
      </c>
      <c r="E136" s="4" t="s">
        <v>165</v>
      </c>
      <c r="F136" s="5">
        <v>1</v>
      </c>
      <c r="G136" s="6">
        <v>12414.68</v>
      </c>
      <c r="H136" s="12">
        <f t="shared" si="16"/>
        <v>1241.4680000000001</v>
      </c>
      <c r="I136" s="13">
        <f t="shared" si="17"/>
        <v>1862.202</v>
      </c>
      <c r="J136" s="13">
        <f t="shared" si="11"/>
        <v>15518.35</v>
      </c>
      <c r="K136" s="13">
        <f t="shared" si="18"/>
        <v>17070.185000000001</v>
      </c>
      <c r="L136" s="7"/>
      <c r="M136" s="4" t="s">
        <v>982</v>
      </c>
      <c r="N136" s="7" t="s">
        <v>1126</v>
      </c>
      <c r="O136" s="8" t="s">
        <v>492</v>
      </c>
      <c r="P136" s="10">
        <v>45784</v>
      </c>
    </row>
    <row r="137" spans="1:16" ht="135" x14ac:dyDescent="0.2">
      <c r="A137" s="3" t="s">
        <v>148</v>
      </c>
      <c r="B137" s="4" t="s">
        <v>438</v>
      </c>
      <c r="C137" s="4" t="s">
        <v>495</v>
      </c>
      <c r="D137" s="4" t="s">
        <v>551</v>
      </c>
      <c r="E137" s="4" t="s">
        <v>165</v>
      </c>
      <c r="F137" s="5">
        <v>20</v>
      </c>
      <c r="G137" s="6">
        <v>248293.67</v>
      </c>
      <c r="H137" s="12">
        <f t="shared" si="16"/>
        <v>24829.367000000002</v>
      </c>
      <c r="I137" s="13">
        <f t="shared" si="17"/>
        <v>37244.050499999998</v>
      </c>
      <c r="J137" s="13">
        <f t="shared" ref="J137:J200" si="19">G137+H137+I137</f>
        <v>310367.08750000002</v>
      </c>
      <c r="K137" s="13">
        <f t="shared" si="18"/>
        <v>341403.79625000007</v>
      </c>
      <c r="L137" s="7"/>
      <c r="M137" s="4" t="s">
        <v>982</v>
      </c>
      <c r="N137" s="7" t="s">
        <v>1126</v>
      </c>
      <c r="O137" s="8" t="s">
        <v>496</v>
      </c>
      <c r="P137" s="10">
        <v>45784</v>
      </c>
    </row>
    <row r="138" spans="1:16" ht="105" x14ac:dyDescent="0.2">
      <c r="A138" s="3" t="s">
        <v>148</v>
      </c>
      <c r="B138" s="4" t="s">
        <v>438</v>
      </c>
      <c r="C138" s="4" t="s">
        <v>1127</v>
      </c>
      <c r="D138" s="4" t="s">
        <v>551</v>
      </c>
      <c r="E138" s="4" t="s">
        <v>165</v>
      </c>
      <c r="F138" s="5">
        <v>3</v>
      </c>
      <c r="G138" s="6">
        <v>37244.050000000003</v>
      </c>
      <c r="H138" s="12">
        <f t="shared" si="16"/>
        <v>3724.4050000000007</v>
      </c>
      <c r="I138" s="13">
        <f t="shared" si="17"/>
        <v>5586.6075000000001</v>
      </c>
      <c r="J138" s="13">
        <f t="shared" si="19"/>
        <v>46555.0625</v>
      </c>
      <c r="K138" s="13">
        <f t="shared" si="18"/>
        <v>51210.568750000006</v>
      </c>
      <c r="L138" s="7"/>
      <c r="M138" s="4" t="s">
        <v>982</v>
      </c>
      <c r="N138" s="7" t="s">
        <v>1126</v>
      </c>
      <c r="O138" s="8" t="s">
        <v>493</v>
      </c>
      <c r="P138" s="10">
        <v>45784</v>
      </c>
    </row>
    <row r="139" spans="1:16" ht="135" x14ac:dyDescent="0.2">
      <c r="A139" s="3" t="s">
        <v>148</v>
      </c>
      <c r="B139" s="4" t="s">
        <v>438</v>
      </c>
      <c r="C139" s="4" t="s">
        <v>497</v>
      </c>
      <c r="D139" s="4" t="s">
        <v>551</v>
      </c>
      <c r="E139" s="4" t="s">
        <v>165</v>
      </c>
      <c r="F139" s="5">
        <v>35</v>
      </c>
      <c r="G139" s="6">
        <v>434513.91999999998</v>
      </c>
      <c r="H139" s="12">
        <f t="shared" si="16"/>
        <v>43451.392</v>
      </c>
      <c r="I139" s="13">
        <f t="shared" si="17"/>
        <v>65177.087999999996</v>
      </c>
      <c r="J139" s="13">
        <f t="shared" si="19"/>
        <v>543142.40000000002</v>
      </c>
      <c r="K139" s="13">
        <f t="shared" si="18"/>
        <v>597456.64000000013</v>
      </c>
      <c r="L139" s="7"/>
      <c r="M139" s="4" t="s">
        <v>982</v>
      </c>
      <c r="N139" s="7" t="s">
        <v>1126</v>
      </c>
      <c r="O139" s="8" t="s">
        <v>498</v>
      </c>
      <c r="P139" s="10">
        <v>45784</v>
      </c>
    </row>
    <row r="140" spans="1:16" ht="105" x14ac:dyDescent="0.2">
      <c r="A140" s="3" t="s">
        <v>148</v>
      </c>
      <c r="B140" s="4" t="s">
        <v>438</v>
      </c>
      <c r="C140" s="4" t="s">
        <v>1128</v>
      </c>
      <c r="D140" s="4" t="s">
        <v>551</v>
      </c>
      <c r="E140" s="4" t="s">
        <v>165</v>
      </c>
      <c r="F140" s="5">
        <v>5</v>
      </c>
      <c r="G140" s="6">
        <v>62073.42</v>
      </c>
      <c r="H140" s="12">
        <f t="shared" si="16"/>
        <v>6207.3420000000006</v>
      </c>
      <c r="I140" s="13">
        <f t="shared" si="17"/>
        <v>9311.012999999999</v>
      </c>
      <c r="J140" s="13">
        <f t="shared" si="19"/>
        <v>77591.774999999994</v>
      </c>
      <c r="K140" s="13">
        <f t="shared" si="18"/>
        <v>85350.952499999999</v>
      </c>
      <c r="L140" s="7"/>
      <c r="M140" s="4" t="s">
        <v>982</v>
      </c>
      <c r="N140" s="7" t="s">
        <v>1126</v>
      </c>
      <c r="O140" s="8" t="s">
        <v>494</v>
      </c>
      <c r="P140" s="10">
        <v>45784</v>
      </c>
    </row>
    <row r="141" spans="1:16" ht="135" x14ac:dyDescent="0.2">
      <c r="A141" s="3" t="s">
        <v>148</v>
      </c>
      <c r="B141" s="4" t="s">
        <v>438</v>
      </c>
      <c r="C141" s="4" t="s">
        <v>436</v>
      </c>
      <c r="D141" s="4" t="s">
        <v>551</v>
      </c>
      <c r="E141" s="4" t="s">
        <v>165</v>
      </c>
      <c r="F141" s="5">
        <v>50</v>
      </c>
      <c r="G141" s="6">
        <v>620734.17000000004</v>
      </c>
      <c r="H141" s="12">
        <f t="shared" si="16"/>
        <v>62073.417000000009</v>
      </c>
      <c r="I141" s="13">
        <f t="shared" si="17"/>
        <v>93110.125500000009</v>
      </c>
      <c r="J141" s="13">
        <f t="shared" si="19"/>
        <v>775917.71250000002</v>
      </c>
      <c r="K141" s="13">
        <f t="shared" si="18"/>
        <v>853509.48375000013</v>
      </c>
      <c r="L141" s="7"/>
      <c r="M141" s="4" t="s">
        <v>982</v>
      </c>
      <c r="N141" s="7" t="s">
        <v>1126</v>
      </c>
      <c r="O141" s="8" t="s">
        <v>499</v>
      </c>
      <c r="P141" s="10">
        <v>45784</v>
      </c>
    </row>
    <row r="142" spans="1:16" ht="105" x14ac:dyDescent="0.2">
      <c r="A142" s="3" t="s">
        <v>148</v>
      </c>
      <c r="B142" s="4" t="s">
        <v>438</v>
      </c>
      <c r="C142" s="4" t="s">
        <v>1129</v>
      </c>
      <c r="D142" s="4" t="s">
        <v>551</v>
      </c>
      <c r="E142" s="4" t="s">
        <v>165</v>
      </c>
      <c r="F142" s="5">
        <v>1</v>
      </c>
      <c r="G142" s="6">
        <v>13656.15</v>
      </c>
      <c r="H142" s="12">
        <f t="shared" si="16"/>
        <v>1365.615</v>
      </c>
      <c r="I142" s="13">
        <f t="shared" si="17"/>
        <v>2048.4224999999997</v>
      </c>
      <c r="J142" s="13">
        <f t="shared" si="19"/>
        <v>17070.1875</v>
      </c>
      <c r="K142" s="13">
        <f t="shared" si="18"/>
        <v>18777.206250000003</v>
      </c>
      <c r="L142" s="7"/>
      <c r="M142" s="4" t="s">
        <v>982</v>
      </c>
      <c r="N142" s="7" t="s">
        <v>1126</v>
      </c>
      <c r="O142" s="8" t="s">
        <v>500</v>
      </c>
      <c r="P142" s="10">
        <v>45784</v>
      </c>
    </row>
    <row r="143" spans="1:16" ht="135" x14ac:dyDescent="0.2">
      <c r="A143" s="3" t="s">
        <v>148</v>
      </c>
      <c r="B143" s="4" t="s">
        <v>438</v>
      </c>
      <c r="C143" s="4" t="s">
        <v>503</v>
      </c>
      <c r="D143" s="4" t="s">
        <v>551</v>
      </c>
      <c r="E143" s="4" t="s">
        <v>165</v>
      </c>
      <c r="F143" s="5">
        <v>20</v>
      </c>
      <c r="G143" s="6">
        <v>273123.03000000003</v>
      </c>
      <c r="H143" s="12">
        <f t="shared" si="16"/>
        <v>27312.303000000004</v>
      </c>
      <c r="I143" s="13">
        <f t="shared" si="17"/>
        <v>40968.4545</v>
      </c>
      <c r="J143" s="13">
        <f t="shared" si="19"/>
        <v>341403.78750000003</v>
      </c>
      <c r="K143" s="13">
        <f t="shared" si="18"/>
        <v>375544.16625000007</v>
      </c>
      <c r="L143" s="7"/>
      <c r="M143" s="4" t="s">
        <v>982</v>
      </c>
      <c r="N143" s="7" t="s">
        <v>1126</v>
      </c>
      <c r="O143" s="8" t="s">
        <v>504</v>
      </c>
      <c r="P143" s="10">
        <v>45784</v>
      </c>
    </row>
    <row r="144" spans="1:16" ht="105" x14ac:dyDescent="0.2">
      <c r="A144" s="3" t="s">
        <v>148</v>
      </c>
      <c r="B144" s="4" t="s">
        <v>438</v>
      </c>
      <c r="C144" s="4" t="s">
        <v>1130</v>
      </c>
      <c r="D144" s="4" t="s">
        <v>551</v>
      </c>
      <c r="E144" s="4" t="s">
        <v>165</v>
      </c>
      <c r="F144" s="5">
        <v>3</v>
      </c>
      <c r="G144" s="6">
        <v>40968.46</v>
      </c>
      <c r="H144" s="12">
        <f t="shared" si="16"/>
        <v>4096.8460000000005</v>
      </c>
      <c r="I144" s="13">
        <f t="shared" si="17"/>
        <v>6145.2689999999993</v>
      </c>
      <c r="J144" s="13">
        <f t="shared" si="19"/>
        <v>51210.574999999997</v>
      </c>
      <c r="K144" s="13">
        <f t="shared" si="18"/>
        <v>56331.6325</v>
      </c>
      <c r="L144" s="7"/>
      <c r="M144" s="4" t="s">
        <v>982</v>
      </c>
      <c r="N144" s="7" t="s">
        <v>1126</v>
      </c>
      <c r="O144" s="8" t="s">
        <v>501</v>
      </c>
      <c r="P144" s="10">
        <v>45784</v>
      </c>
    </row>
    <row r="145" spans="1:16" ht="135" x14ac:dyDescent="0.2">
      <c r="A145" s="3" t="s">
        <v>148</v>
      </c>
      <c r="B145" s="4" t="s">
        <v>438</v>
      </c>
      <c r="C145" s="4" t="s">
        <v>505</v>
      </c>
      <c r="D145" s="4" t="s">
        <v>551</v>
      </c>
      <c r="E145" s="4" t="s">
        <v>165</v>
      </c>
      <c r="F145" s="5">
        <v>35</v>
      </c>
      <c r="G145" s="6">
        <v>477965.31</v>
      </c>
      <c r="H145" s="12">
        <f t="shared" si="16"/>
        <v>47796.531000000003</v>
      </c>
      <c r="I145" s="13">
        <f t="shared" si="17"/>
        <v>71694.796499999997</v>
      </c>
      <c r="J145" s="13">
        <f t="shared" si="19"/>
        <v>597456.63749999995</v>
      </c>
      <c r="K145" s="13">
        <f t="shared" si="18"/>
        <v>657202.30125000002</v>
      </c>
      <c r="L145" s="7"/>
      <c r="M145" s="4" t="s">
        <v>982</v>
      </c>
      <c r="N145" s="7" t="s">
        <v>1126</v>
      </c>
      <c r="O145" s="8" t="s">
        <v>506</v>
      </c>
      <c r="P145" s="10">
        <v>45784</v>
      </c>
    </row>
    <row r="146" spans="1:16" ht="105" x14ac:dyDescent="0.2">
      <c r="A146" s="3" t="s">
        <v>148</v>
      </c>
      <c r="B146" s="4" t="s">
        <v>438</v>
      </c>
      <c r="C146" s="4" t="s">
        <v>1131</v>
      </c>
      <c r="D146" s="4" t="s">
        <v>551</v>
      </c>
      <c r="E146" s="4" t="s">
        <v>165</v>
      </c>
      <c r="F146" s="5">
        <v>5</v>
      </c>
      <c r="G146" s="6">
        <v>68280.759999999995</v>
      </c>
      <c r="H146" s="12">
        <f t="shared" si="16"/>
        <v>6828.076</v>
      </c>
      <c r="I146" s="13">
        <f t="shared" si="17"/>
        <v>10242.114</v>
      </c>
      <c r="J146" s="13">
        <f t="shared" si="19"/>
        <v>85350.95</v>
      </c>
      <c r="K146" s="13">
        <f t="shared" si="18"/>
        <v>93886.044999999998</v>
      </c>
      <c r="L146" s="7"/>
      <c r="M146" s="4" t="s">
        <v>982</v>
      </c>
      <c r="N146" s="7" t="s">
        <v>1126</v>
      </c>
      <c r="O146" s="8" t="s">
        <v>502</v>
      </c>
      <c r="P146" s="10">
        <v>45784</v>
      </c>
    </row>
    <row r="147" spans="1:16" ht="135" x14ac:dyDescent="0.2">
      <c r="A147" s="3" t="s">
        <v>148</v>
      </c>
      <c r="B147" s="4" t="s">
        <v>438</v>
      </c>
      <c r="C147" s="4" t="s">
        <v>507</v>
      </c>
      <c r="D147" s="4" t="s">
        <v>551</v>
      </c>
      <c r="E147" s="4" t="s">
        <v>165</v>
      </c>
      <c r="F147" s="5">
        <v>50</v>
      </c>
      <c r="G147" s="6">
        <v>682807.59</v>
      </c>
      <c r="H147" s="12">
        <f t="shared" si="16"/>
        <v>68280.759000000005</v>
      </c>
      <c r="I147" s="13">
        <f t="shared" si="17"/>
        <v>102421.13849999999</v>
      </c>
      <c r="J147" s="13">
        <f t="shared" si="19"/>
        <v>853509.48749999993</v>
      </c>
      <c r="K147" s="13">
        <f t="shared" si="18"/>
        <v>938860.43625000003</v>
      </c>
      <c r="L147" s="7"/>
      <c r="M147" s="4" t="s">
        <v>982</v>
      </c>
      <c r="N147" s="7" t="s">
        <v>1126</v>
      </c>
      <c r="O147" s="8" t="s">
        <v>508</v>
      </c>
      <c r="P147" s="10">
        <v>45784</v>
      </c>
    </row>
    <row r="148" spans="1:16" ht="105" x14ac:dyDescent="0.2">
      <c r="A148" s="3" t="s">
        <v>148</v>
      </c>
      <c r="B148" s="4" t="s">
        <v>438</v>
      </c>
      <c r="C148" s="4" t="s">
        <v>695</v>
      </c>
      <c r="D148" s="4" t="s">
        <v>551</v>
      </c>
      <c r="E148" s="4" t="s">
        <v>165</v>
      </c>
      <c r="F148" s="5">
        <v>1</v>
      </c>
      <c r="G148" s="6">
        <v>14897.62</v>
      </c>
      <c r="H148" s="12">
        <f t="shared" si="16"/>
        <v>1489.7620000000002</v>
      </c>
      <c r="I148" s="13">
        <f t="shared" si="17"/>
        <v>2234.643</v>
      </c>
      <c r="J148" s="13">
        <f t="shared" si="19"/>
        <v>18622.025000000001</v>
      </c>
      <c r="K148" s="13">
        <f t="shared" si="18"/>
        <v>20484.227500000005</v>
      </c>
      <c r="L148" s="7"/>
      <c r="M148" s="4" t="s">
        <v>982</v>
      </c>
      <c r="N148" s="7" t="s">
        <v>1126</v>
      </c>
      <c r="O148" s="8" t="s">
        <v>509</v>
      </c>
      <c r="P148" s="10">
        <v>45784</v>
      </c>
    </row>
    <row r="149" spans="1:16" ht="135" x14ac:dyDescent="0.2">
      <c r="A149" s="3" t="s">
        <v>148</v>
      </c>
      <c r="B149" s="4" t="s">
        <v>438</v>
      </c>
      <c r="C149" s="4" t="s">
        <v>512</v>
      </c>
      <c r="D149" s="4" t="s">
        <v>551</v>
      </c>
      <c r="E149" s="4" t="s">
        <v>165</v>
      </c>
      <c r="F149" s="5">
        <v>20</v>
      </c>
      <c r="G149" s="6">
        <v>297952.40000000002</v>
      </c>
      <c r="H149" s="12">
        <f t="shared" si="16"/>
        <v>29795.240000000005</v>
      </c>
      <c r="I149" s="13">
        <f t="shared" si="17"/>
        <v>44692.86</v>
      </c>
      <c r="J149" s="13">
        <f t="shared" si="19"/>
        <v>372440.5</v>
      </c>
      <c r="K149" s="13">
        <f t="shared" si="18"/>
        <v>409684.55000000005</v>
      </c>
      <c r="L149" s="7"/>
      <c r="M149" s="4" t="s">
        <v>982</v>
      </c>
      <c r="N149" s="7" t="s">
        <v>1126</v>
      </c>
      <c r="O149" s="8" t="s">
        <v>513</v>
      </c>
      <c r="P149" s="10">
        <v>45784</v>
      </c>
    </row>
    <row r="150" spans="1:16" ht="105" x14ac:dyDescent="0.2">
      <c r="A150" s="3" t="s">
        <v>148</v>
      </c>
      <c r="B150" s="4" t="s">
        <v>438</v>
      </c>
      <c r="C150" s="4" t="s">
        <v>1132</v>
      </c>
      <c r="D150" s="4" t="s">
        <v>551</v>
      </c>
      <c r="E150" s="4" t="s">
        <v>165</v>
      </c>
      <c r="F150" s="5">
        <v>3</v>
      </c>
      <c r="G150" s="6">
        <v>44692.86</v>
      </c>
      <c r="H150" s="12">
        <f t="shared" si="16"/>
        <v>4469.2860000000001</v>
      </c>
      <c r="I150" s="13">
        <f t="shared" si="17"/>
        <v>6703.9290000000001</v>
      </c>
      <c r="J150" s="13">
        <f t="shared" si="19"/>
        <v>55866.074999999997</v>
      </c>
      <c r="K150" s="13">
        <f t="shared" si="18"/>
        <v>61452.682500000003</v>
      </c>
      <c r="L150" s="7"/>
      <c r="M150" s="4" t="s">
        <v>982</v>
      </c>
      <c r="N150" s="7" t="s">
        <v>1126</v>
      </c>
      <c r="O150" s="8" t="s">
        <v>510</v>
      </c>
      <c r="P150" s="10">
        <v>45784</v>
      </c>
    </row>
    <row r="151" spans="1:16" ht="135" x14ac:dyDescent="0.2">
      <c r="A151" s="3" t="s">
        <v>148</v>
      </c>
      <c r="B151" s="4" t="s">
        <v>438</v>
      </c>
      <c r="C151" s="4" t="s">
        <v>554</v>
      </c>
      <c r="D151" s="4" t="s">
        <v>551</v>
      </c>
      <c r="E151" s="4" t="s">
        <v>165</v>
      </c>
      <c r="F151" s="5">
        <v>35</v>
      </c>
      <c r="G151" s="6">
        <v>521416.7</v>
      </c>
      <c r="H151" s="12">
        <f t="shared" si="16"/>
        <v>52141.670000000006</v>
      </c>
      <c r="I151" s="13">
        <f t="shared" si="17"/>
        <v>78212.505000000005</v>
      </c>
      <c r="J151" s="13">
        <f t="shared" si="19"/>
        <v>651770.875</v>
      </c>
      <c r="K151" s="13">
        <f t="shared" si="18"/>
        <v>716947.96250000002</v>
      </c>
      <c r="L151" s="7"/>
      <c r="M151" s="4" t="s">
        <v>982</v>
      </c>
      <c r="N151" s="7" t="s">
        <v>1126</v>
      </c>
      <c r="O151" s="8" t="s">
        <v>555</v>
      </c>
      <c r="P151" s="10">
        <v>45784</v>
      </c>
    </row>
    <row r="152" spans="1:16" ht="105" x14ac:dyDescent="0.2">
      <c r="A152" s="3" t="s">
        <v>148</v>
      </c>
      <c r="B152" s="4" t="s">
        <v>438</v>
      </c>
      <c r="C152" s="4" t="s">
        <v>1133</v>
      </c>
      <c r="D152" s="4" t="s">
        <v>551</v>
      </c>
      <c r="E152" s="4" t="s">
        <v>165</v>
      </c>
      <c r="F152" s="5">
        <v>5</v>
      </c>
      <c r="G152" s="6">
        <v>74488.100000000006</v>
      </c>
      <c r="H152" s="12">
        <f t="shared" si="16"/>
        <v>7448.8100000000013</v>
      </c>
      <c r="I152" s="13">
        <f t="shared" si="17"/>
        <v>11173.215</v>
      </c>
      <c r="J152" s="13">
        <f t="shared" si="19"/>
        <v>93110.125</v>
      </c>
      <c r="K152" s="13">
        <f t="shared" si="18"/>
        <v>102421.13750000001</v>
      </c>
      <c r="L152" s="7"/>
      <c r="M152" s="4" t="s">
        <v>982</v>
      </c>
      <c r="N152" s="7" t="s">
        <v>1126</v>
      </c>
      <c r="O152" s="8" t="s">
        <v>511</v>
      </c>
      <c r="P152" s="10">
        <v>45784</v>
      </c>
    </row>
    <row r="153" spans="1:16" ht="135" x14ac:dyDescent="0.2">
      <c r="A153" s="3" t="s">
        <v>148</v>
      </c>
      <c r="B153" s="4" t="s">
        <v>438</v>
      </c>
      <c r="C153" s="4" t="s">
        <v>514</v>
      </c>
      <c r="D153" s="4" t="s">
        <v>551</v>
      </c>
      <c r="E153" s="4" t="s">
        <v>165</v>
      </c>
      <c r="F153" s="5">
        <v>50</v>
      </c>
      <c r="G153" s="6">
        <v>744881</v>
      </c>
      <c r="H153" s="12">
        <f t="shared" si="16"/>
        <v>74488.100000000006</v>
      </c>
      <c r="I153" s="13">
        <f t="shared" si="17"/>
        <v>111732.15</v>
      </c>
      <c r="J153" s="13">
        <f t="shared" si="19"/>
        <v>931101.25</v>
      </c>
      <c r="K153" s="13">
        <f t="shared" si="18"/>
        <v>1024211.3750000001</v>
      </c>
      <c r="L153" s="7"/>
      <c r="M153" s="4" t="s">
        <v>982</v>
      </c>
      <c r="N153" s="7" t="s">
        <v>1126</v>
      </c>
      <c r="O153" s="8" t="s">
        <v>515</v>
      </c>
      <c r="P153" s="10">
        <v>45784</v>
      </c>
    </row>
    <row r="154" spans="1:16" ht="105" x14ac:dyDescent="0.2">
      <c r="A154" s="3" t="s">
        <v>148</v>
      </c>
      <c r="B154" s="4" t="s">
        <v>438</v>
      </c>
      <c r="C154" s="4" t="s">
        <v>1002</v>
      </c>
      <c r="D154" s="4" t="s">
        <v>551</v>
      </c>
      <c r="E154" s="4" t="s">
        <v>165</v>
      </c>
      <c r="F154" s="5">
        <v>1</v>
      </c>
      <c r="G154" s="6">
        <v>15518.35</v>
      </c>
      <c r="H154" s="12">
        <f t="shared" si="16"/>
        <v>1551.835</v>
      </c>
      <c r="I154" s="13">
        <f t="shared" si="17"/>
        <v>2327.7525000000001</v>
      </c>
      <c r="J154" s="13">
        <f t="shared" si="19"/>
        <v>19397.9375</v>
      </c>
      <c r="K154" s="13">
        <f t="shared" si="18"/>
        <v>21337.731250000001</v>
      </c>
      <c r="L154" s="7"/>
      <c r="M154" s="4" t="s">
        <v>982</v>
      </c>
      <c r="N154" s="7" t="s">
        <v>1003</v>
      </c>
      <c r="O154" s="8" t="s">
        <v>516</v>
      </c>
      <c r="P154" s="10">
        <v>45783</v>
      </c>
    </row>
    <row r="155" spans="1:16" ht="135" x14ac:dyDescent="0.2">
      <c r="A155" s="3" t="s">
        <v>148</v>
      </c>
      <c r="B155" s="4" t="s">
        <v>438</v>
      </c>
      <c r="C155" s="4" t="s">
        <v>519</v>
      </c>
      <c r="D155" s="4" t="s">
        <v>551</v>
      </c>
      <c r="E155" s="4" t="s">
        <v>165</v>
      </c>
      <c r="F155" s="5">
        <v>20</v>
      </c>
      <c r="G155" s="6">
        <v>310367.08</v>
      </c>
      <c r="H155" s="12">
        <f t="shared" si="16"/>
        <v>31036.708000000002</v>
      </c>
      <c r="I155" s="13">
        <f t="shared" si="17"/>
        <v>46555.061999999998</v>
      </c>
      <c r="J155" s="13">
        <f t="shared" si="19"/>
        <v>387958.85</v>
      </c>
      <c r="K155" s="13">
        <f t="shared" si="18"/>
        <v>426754.73499999999</v>
      </c>
      <c r="L155" s="7"/>
      <c r="M155" s="4" t="s">
        <v>982</v>
      </c>
      <c r="N155" s="7" t="s">
        <v>1003</v>
      </c>
      <c r="O155" s="8" t="s">
        <v>520</v>
      </c>
      <c r="P155" s="10">
        <v>45783</v>
      </c>
    </row>
    <row r="156" spans="1:16" ht="105" x14ac:dyDescent="0.2">
      <c r="A156" s="3" t="s">
        <v>148</v>
      </c>
      <c r="B156" s="4" t="s">
        <v>438</v>
      </c>
      <c r="C156" s="4" t="s">
        <v>1004</v>
      </c>
      <c r="D156" s="4" t="s">
        <v>551</v>
      </c>
      <c r="E156" s="4" t="s">
        <v>165</v>
      </c>
      <c r="F156" s="5">
        <v>3</v>
      </c>
      <c r="G156" s="6">
        <v>46555.06</v>
      </c>
      <c r="H156" s="12">
        <f t="shared" si="16"/>
        <v>4655.5060000000003</v>
      </c>
      <c r="I156" s="13">
        <f t="shared" si="17"/>
        <v>6983.2589999999991</v>
      </c>
      <c r="J156" s="13">
        <f t="shared" si="19"/>
        <v>58193.824999999997</v>
      </c>
      <c r="K156" s="13">
        <f t="shared" si="18"/>
        <v>64013.207500000004</v>
      </c>
      <c r="L156" s="7"/>
      <c r="M156" s="4" t="s">
        <v>982</v>
      </c>
      <c r="N156" s="7" t="s">
        <v>1003</v>
      </c>
      <c r="O156" s="8" t="s">
        <v>517</v>
      </c>
      <c r="P156" s="10">
        <v>45783</v>
      </c>
    </row>
    <row r="157" spans="1:16" ht="135" x14ac:dyDescent="0.2">
      <c r="A157" s="3" t="s">
        <v>148</v>
      </c>
      <c r="B157" s="4" t="s">
        <v>438</v>
      </c>
      <c r="C157" s="4" t="s">
        <v>521</v>
      </c>
      <c r="D157" s="4" t="s">
        <v>551</v>
      </c>
      <c r="E157" s="4" t="s">
        <v>165</v>
      </c>
      <c r="F157" s="5">
        <v>35</v>
      </c>
      <c r="G157" s="6">
        <v>543142.40000000002</v>
      </c>
      <c r="H157" s="12">
        <f t="shared" si="16"/>
        <v>54314.240000000005</v>
      </c>
      <c r="I157" s="13">
        <f t="shared" si="17"/>
        <v>81471.360000000001</v>
      </c>
      <c r="J157" s="13">
        <f t="shared" si="19"/>
        <v>678928</v>
      </c>
      <c r="K157" s="13">
        <f t="shared" si="18"/>
        <v>746820.8</v>
      </c>
      <c r="L157" s="7"/>
      <c r="M157" s="4" t="s">
        <v>982</v>
      </c>
      <c r="N157" s="7" t="s">
        <v>1003</v>
      </c>
      <c r="O157" s="8" t="s">
        <v>522</v>
      </c>
      <c r="P157" s="10">
        <v>45783</v>
      </c>
    </row>
    <row r="158" spans="1:16" ht="105" x14ac:dyDescent="0.2">
      <c r="A158" s="3" t="s">
        <v>148</v>
      </c>
      <c r="B158" s="4" t="s">
        <v>438</v>
      </c>
      <c r="C158" s="4" t="s">
        <v>1005</v>
      </c>
      <c r="D158" s="4" t="s">
        <v>551</v>
      </c>
      <c r="E158" s="4" t="s">
        <v>165</v>
      </c>
      <c r="F158" s="5">
        <v>5</v>
      </c>
      <c r="G158" s="6">
        <v>77591.77</v>
      </c>
      <c r="H158" s="12">
        <f t="shared" si="16"/>
        <v>7759.1770000000006</v>
      </c>
      <c r="I158" s="13">
        <f t="shared" si="17"/>
        <v>11638.7655</v>
      </c>
      <c r="J158" s="13">
        <f t="shared" si="19"/>
        <v>96989.712499999994</v>
      </c>
      <c r="K158" s="13">
        <f t="shared" si="18"/>
        <v>106688.68375</v>
      </c>
      <c r="L158" s="7"/>
      <c r="M158" s="4" t="s">
        <v>982</v>
      </c>
      <c r="N158" s="7" t="s">
        <v>1003</v>
      </c>
      <c r="O158" s="8" t="s">
        <v>518</v>
      </c>
      <c r="P158" s="10">
        <v>45783</v>
      </c>
    </row>
    <row r="159" spans="1:16" ht="135" x14ac:dyDescent="0.2">
      <c r="A159" s="3" t="s">
        <v>148</v>
      </c>
      <c r="B159" s="4" t="s">
        <v>438</v>
      </c>
      <c r="C159" s="4" t="s">
        <v>523</v>
      </c>
      <c r="D159" s="4" t="s">
        <v>551</v>
      </c>
      <c r="E159" s="4" t="s">
        <v>165</v>
      </c>
      <c r="F159" s="5">
        <v>50</v>
      </c>
      <c r="G159" s="6">
        <v>775917.71</v>
      </c>
      <c r="H159" s="12">
        <f t="shared" si="16"/>
        <v>77591.770999999993</v>
      </c>
      <c r="I159" s="13">
        <f t="shared" si="17"/>
        <v>116387.6565</v>
      </c>
      <c r="J159" s="13">
        <f t="shared" si="19"/>
        <v>969897.13749999995</v>
      </c>
      <c r="K159" s="13">
        <f t="shared" si="18"/>
        <v>1066886.8512500001</v>
      </c>
      <c r="L159" s="7"/>
      <c r="M159" s="4" t="s">
        <v>982</v>
      </c>
      <c r="N159" s="7" t="s">
        <v>1003</v>
      </c>
      <c r="O159" s="8" t="s">
        <v>524</v>
      </c>
      <c r="P159" s="10">
        <v>45783</v>
      </c>
    </row>
    <row r="160" spans="1:16" ht="105" x14ac:dyDescent="0.2">
      <c r="A160" s="3" t="s">
        <v>148</v>
      </c>
      <c r="B160" s="4" t="s">
        <v>438</v>
      </c>
      <c r="C160" s="4" t="s">
        <v>1006</v>
      </c>
      <c r="D160" s="4" t="s">
        <v>551</v>
      </c>
      <c r="E160" s="4" t="s">
        <v>165</v>
      </c>
      <c r="F160" s="5">
        <v>1</v>
      </c>
      <c r="G160" s="6">
        <v>18622.02</v>
      </c>
      <c r="H160" s="12">
        <f t="shared" si="16"/>
        <v>1862.2020000000002</v>
      </c>
      <c r="I160" s="13">
        <f t="shared" si="17"/>
        <v>2793.3029999999999</v>
      </c>
      <c r="J160" s="13">
        <f t="shared" si="19"/>
        <v>23277.525000000001</v>
      </c>
      <c r="K160" s="13">
        <f t="shared" si="18"/>
        <v>25605.277500000004</v>
      </c>
      <c r="L160" s="7"/>
      <c r="M160" s="4" t="s">
        <v>982</v>
      </c>
      <c r="N160" s="7" t="s">
        <v>1003</v>
      </c>
      <c r="O160" s="8" t="s">
        <v>525</v>
      </c>
      <c r="P160" s="10">
        <v>45783</v>
      </c>
    </row>
    <row r="161" spans="1:16" ht="135" x14ac:dyDescent="0.2">
      <c r="A161" s="3" t="s">
        <v>148</v>
      </c>
      <c r="B161" s="4" t="s">
        <v>438</v>
      </c>
      <c r="C161" s="4" t="s">
        <v>528</v>
      </c>
      <c r="D161" s="4" t="s">
        <v>551</v>
      </c>
      <c r="E161" s="4" t="s">
        <v>165</v>
      </c>
      <c r="F161" s="5">
        <v>20</v>
      </c>
      <c r="G161" s="6">
        <v>372440.5</v>
      </c>
      <c r="H161" s="12">
        <f t="shared" si="16"/>
        <v>37244.050000000003</v>
      </c>
      <c r="I161" s="13">
        <f t="shared" si="17"/>
        <v>55866.074999999997</v>
      </c>
      <c r="J161" s="13">
        <f t="shared" si="19"/>
        <v>465550.625</v>
      </c>
      <c r="K161" s="13">
        <f t="shared" si="18"/>
        <v>512105.68750000006</v>
      </c>
      <c r="L161" s="7"/>
      <c r="M161" s="4" t="s">
        <v>982</v>
      </c>
      <c r="N161" s="7" t="s">
        <v>1003</v>
      </c>
      <c r="O161" s="8" t="s">
        <v>529</v>
      </c>
      <c r="P161" s="10">
        <v>45783</v>
      </c>
    </row>
    <row r="162" spans="1:16" ht="105" x14ac:dyDescent="0.2">
      <c r="A162" s="3" t="s">
        <v>148</v>
      </c>
      <c r="B162" s="4" t="s">
        <v>438</v>
      </c>
      <c r="C162" s="4" t="s">
        <v>1007</v>
      </c>
      <c r="D162" s="4" t="s">
        <v>551</v>
      </c>
      <c r="E162" s="4" t="s">
        <v>165</v>
      </c>
      <c r="F162" s="5">
        <v>3</v>
      </c>
      <c r="G162" s="6">
        <v>55866.080000000002</v>
      </c>
      <c r="H162" s="12">
        <f t="shared" si="16"/>
        <v>5586.6080000000002</v>
      </c>
      <c r="I162" s="13">
        <f t="shared" si="17"/>
        <v>8379.9120000000003</v>
      </c>
      <c r="J162" s="13">
        <f t="shared" si="19"/>
        <v>69832.600000000006</v>
      </c>
      <c r="K162" s="13">
        <f t="shared" si="18"/>
        <v>76815.860000000015</v>
      </c>
      <c r="L162" s="7"/>
      <c r="M162" s="4" t="s">
        <v>982</v>
      </c>
      <c r="N162" s="7" t="s">
        <v>1003</v>
      </c>
      <c r="O162" s="8" t="s">
        <v>526</v>
      </c>
      <c r="P162" s="10">
        <v>45783</v>
      </c>
    </row>
    <row r="163" spans="1:16" ht="135" x14ac:dyDescent="0.2">
      <c r="A163" s="3" t="s">
        <v>148</v>
      </c>
      <c r="B163" s="4" t="s">
        <v>438</v>
      </c>
      <c r="C163" s="4" t="s">
        <v>530</v>
      </c>
      <c r="D163" s="4" t="s">
        <v>551</v>
      </c>
      <c r="E163" s="4" t="s">
        <v>165</v>
      </c>
      <c r="F163" s="5">
        <v>35</v>
      </c>
      <c r="G163" s="6">
        <v>651770.88</v>
      </c>
      <c r="H163" s="12">
        <f t="shared" si="16"/>
        <v>65177.088000000003</v>
      </c>
      <c r="I163" s="13">
        <f t="shared" si="17"/>
        <v>97765.631999999998</v>
      </c>
      <c r="J163" s="13">
        <f t="shared" si="19"/>
        <v>814713.6</v>
      </c>
      <c r="K163" s="13">
        <f t="shared" si="18"/>
        <v>896184.96000000008</v>
      </c>
      <c r="L163" s="7"/>
      <c r="M163" s="4" t="s">
        <v>982</v>
      </c>
      <c r="N163" s="7" t="s">
        <v>1003</v>
      </c>
      <c r="O163" s="8" t="s">
        <v>531</v>
      </c>
      <c r="P163" s="10">
        <v>45783</v>
      </c>
    </row>
    <row r="164" spans="1:16" ht="105" x14ac:dyDescent="0.2">
      <c r="A164" s="3" t="s">
        <v>148</v>
      </c>
      <c r="B164" s="4" t="s">
        <v>438</v>
      </c>
      <c r="C164" s="4" t="s">
        <v>1008</v>
      </c>
      <c r="D164" s="4" t="s">
        <v>551</v>
      </c>
      <c r="E164" s="4" t="s">
        <v>165</v>
      </c>
      <c r="F164" s="5">
        <v>5</v>
      </c>
      <c r="G164" s="6">
        <v>93110.12</v>
      </c>
      <c r="H164" s="12">
        <f t="shared" ref="H164:H195" si="20">G164*0.1</f>
        <v>9311.0120000000006</v>
      </c>
      <c r="I164" s="13">
        <f t="shared" ref="I164:I178" si="21">G164*0.15</f>
        <v>13966.517999999998</v>
      </c>
      <c r="J164" s="13">
        <f t="shared" si="19"/>
        <v>116387.65</v>
      </c>
      <c r="K164" s="13">
        <f t="shared" si="18"/>
        <v>128026.41500000001</v>
      </c>
      <c r="L164" s="7"/>
      <c r="M164" s="4" t="s">
        <v>982</v>
      </c>
      <c r="N164" s="7" t="s">
        <v>1003</v>
      </c>
      <c r="O164" s="8" t="s">
        <v>527</v>
      </c>
      <c r="P164" s="10">
        <v>45783</v>
      </c>
    </row>
    <row r="165" spans="1:16" ht="135" x14ac:dyDescent="0.2">
      <c r="A165" s="3" t="s">
        <v>148</v>
      </c>
      <c r="B165" s="4" t="s">
        <v>438</v>
      </c>
      <c r="C165" s="4" t="s">
        <v>434</v>
      </c>
      <c r="D165" s="4" t="s">
        <v>551</v>
      </c>
      <c r="E165" s="4" t="s">
        <v>165</v>
      </c>
      <c r="F165" s="5">
        <v>50</v>
      </c>
      <c r="G165" s="6">
        <v>931101.26</v>
      </c>
      <c r="H165" s="12">
        <f t="shared" si="20"/>
        <v>93110.126000000004</v>
      </c>
      <c r="I165" s="13">
        <f t="shared" si="21"/>
        <v>139665.18899999998</v>
      </c>
      <c r="J165" s="13">
        <f t="shared" si="19"/>
        <v>1163876.575</v>
      </c>
      <c r="K165" s="13">
        <f t="shared" si="18"/>
        <v>1280264.2325000002</v>
      </c>
      <c r="L165" s="7"/>
      <c r="M165" s="4" t="s">
        <v>982</v>
      </c>
      <c r="N165" s="7" t="s">
        <v>1003</v>
      </c>
      <c r="O165" s="8" t="s">
        <v>532</v>
      </c>
      <c r="P165" s="10">
        <v>45783</v>
      </c>
    </row>
    <row r="166" spans="1:16" ht="105" x14ac:dyDescent="0.2">
      <c r="A166" s="3" t="s">
        <v>148</v>
      </c>
      <c r="B166" s="4" t="s">
        <v>438</v>
      </c>
      <c r="C166" s="4" t="s">
        <v>1009</v>
      </c>
      <c r="D166" s="4" t="s">
        <v>551</v>
      </c>
      <c r="E166" s="4" t="s">
        <v>165</v>
      </c>
      <c r="F166" s="5">
        <v>1</v>
      </c>
      <c r="G166" s="6">
        <v>19863.490000000002</v>
      </c>
      <c r="H166" s="12">
        <f t="shared" si="20"/>
        <v>1986.3490000000002</v>
      </c>
      <c r="I166" s="13">
        <f t="shared" si="21"/>
        <v>2979.5235000000002</v>
      </c>
      <c r="J166" s="13">
        <f t="shared" si="19"/>
        <v>24829.362499999999</v>
      </c>
      <c r="K166" s="13">
        <f t="shared" si="18"/>
        <v>27312.298750000002</v>
      </c>
      <c r="L166" s="7"/>
      <c r="M166" s="4" t="s">
        <v>982</v>
      </c>
      <c r="N166" s="7" t="s">
        <v>1003</v>
      </c>
      <c r="O166" s="8" t="s">
        <v>533</v>
      </c>
      <c r="P166" s="10">
        <v>45783</v>
      </c>
    </row>
    <row r="167" spans="1:16" ht="135" x14ac:dyDescent="0.2">
      <c r="A167" s="3" t="s">
        <v>148</v>
      </c>
      <c r="B167" s="4" t="s">
        <v>438</v>
      </c>
      <c r="C167" s="4" t="s">
        <v>536</v>
      </c>
      <c r="D167" s="4" t="s">
        <v>551</v>
      </c>
      <c r="E167" s="4" t="s">
        <v>165</v>
      </c>
      <c r="F167" s="5">
        <v>20</v>
      </c>
      <c r="G167" s="6">
        <v>397269.87</v>
      </c>
      <c r="H167" s="12">
        <f t="shared" si="20"/>
        <v>39726.987000000001</v>
      </c>
      <c r="I167" s="13">
        <f t="shared" si="21"/>
        <v>59590.480499999998</v>
      </c>
      <c r="J167" s="13">
        <f t="shared" si="19"/>
        <v>496587.33750000002</v>
      </c>
      <c r="K167" s="13">
        <f t="shared" si="18"/>
        <v>546246.07125000004</v>
      </c>
      <c r="L167" s="7"/>
      <c r="M167" s="4" t="s">
        <v>982</v>
      </c>
      <c r="N167" s="7" t="s">
        <v>1003</v>
      </c>
      <c r="O167" s="8" t="s">
        <v>537</v>
      </c>
      <c r="P167" s="10">
        <v>45783</v>
      </c>
    </row>
    <row r="168" spans="1:16" ht="105" x14ac:dyDescent="0.2">
      <c r="A168" s="3" t="s">
        <v>148</v>
      </c>
      <c r="B168" s="4" t="s">
        <v>438</v>
      </c>
      <c r="C168" s="4" t="s">
        <v>1010</v>
      </c>
      <c r="D168" s="4" t="s">
        <v>551</v>
      </c>
      <c r="E168" s="4" t="s">
        <v>165</v>
      </c>
      <c r="F168" s="5">
        <v>3</v>
      </c>
      <c r="G168" s="6">
        <v>59590.48</v>
      </c>
      <c r="H168" s="12">
        <f t="shared" si="20"/>
        <v>5959.0480000000007</v>
      </c>
      <c r="I168" s="13">
        <f t="shared" si="21"/>
        <v>8938.5720000000001</v>
      </c>
      <c r="J168" s="13">
        <f t="shared" si="19"/>
        <v>74488.100000000006</v>
      </c>
      <c r="K168" s="13">
        <f t="shared" si="18"/>
        <v>81936.910000000018</v>
      </c>
      <c r="L168" s="7"/>
      <c r="M168" s="4" t="s">
        <v>982</v>
      </c>
      <c r="N168" s="7" t="s">
        <v>1003</v>
      </c>
      <c r="O168" s="8" t="s">
        <v>534</v>
      </c>
      <c r="P168" s="10">
        <v>45783</v>
      </c>
    </row>
    <row r="169" spans="1:16" ht="135" x14ac:dyDescent="0.2">
      <c r="A169" s="3" t="s">
        <v>148</v>
      </c>
      <c r="B169" s="4" t="s">
        <v>438</v>
      </c>
      <c r="C169" s="4" t="s">
        <v>538</v>
      </c>
      <c r="D169" s="4" t="s">
        <v>551</v>
      </c>
      <c r="E169" s="4" t="s">
        <v>165</v>
      </c>
      <c r="F169" s="5">
        <v>35</v>
      </c>
      <c r="G169" s="6">
        <v>695222.27</v>
      </c>
      <c r="H169" s="12">
        <f t="shared" si="20"/>
        <v>69522.226999999999</v>
      </c>
      <c r="I169" s="13">
        <f t="shared" si="21"/>
        <v>104283.34050000001</v>
      </c>
      <c r="J169" s="13">
        <f t="shared" si="19"/>
        <v>869027.83750000002</v>
      </c>
      <c r="K169" s="13">
        <f t="shared" si="18"/>
        <v>955930.62125000008</v>
      </c>
      <c r="L169" s="7"/>
      <c r="M169" s="4" t="s">
        <v>982</v>
      </c>
      <c r="N169" s="7" t="s">
        <v>1003</v>
      </c>
      <c r="O169" s="8" t="s">
        <v>539</v>
      </c>
      <c r="P169" s="10">
        <v>45783</v>
      </c>
    </row>
    <row r="170" spans="1:16" ht="105" x14ac:dyDescent="0.2">
      <c r="A170" s="3" t="s">
        <v>148</v>
      </c>
      <c r="B170" s="4" t="s">
        <v>438</v>
      </c>
      <c r="C170" s="4" t="s">
        <v>1011</v>
      </c>
      <c r="D170" s="4" t="s">
        <v>551</v>
      </c>
      <c r="E170" s="4" t="s">
        <v>165</v>
      </c>
      <c r="F170" s="5">
        <v>5</v>
      </c>
      <c r="G170" s="6">
        <v>99317.47</v>
      </c>
      <c r="H170" s="12">
        <f t="shared" si="20"/>
        <v>9931.7470000000012</v>
      </c>
      <c r="I170" s="13">
        <f t="shared" si="21"/>
        <v>14897.620499999999</v>
      </c>
      <c r="J170" s="13">
        <f t="shared" si="19"/>
        <v>124146.83750000001</v>
      </c>
      <c r="K170" s="13">
        <f t="shared" si="18"/>
        <v>136561.52125000002</v>
      </c>
      <c r="L170" s="7"/>
      <c r="M170" s="4" t="s">
        <v>982</v>
      </c>
      <c r="N170" s="7" t="s">
        <v>1003</v>
      </c>
      <c r="O170" s="8" t="s">
        <v>535</v>
      </c>
      <c r="P170" s="10">
        <v>45783</v>
      </c>
    </row>
    <row r="171" spans="1:16" ht="135" x14ac:dyDescent="0.2">
      <c r="A171" s="3" t="s">
        <v>148</v>
      </c>
      <c r="B171" s="4" t="s">
        <v>438</v>
      </c>
      <c r="C171" s="4" t="s">
        <v>540</v>
      </c>
      <c r="D171" s="4" t="s">
        <v>551</v>
      </c>
      <c r="E171" s="4" t="s">
        <v>165</v>
      </c>
      <c r="F171" s="5">
        <v>50</v>
      </c>
      <c r="G171" s="6">
        <v>993174.67</v>
      </c>
      <c r="H171" s="12">
        <f t="shared" si="20"/>
        <v>99317.467000000004</v>
      </c>
      <c r="I171" s="13">
        <f t="shared" si="21"/>
        <v>148976.20050000001</v>
      </c>
      <c r="J171" s="13">
        <f t="shared" si="19"/>
        <v>1241468.3375000001</v>
      </c>
      <c r="K171" s="13">
        <f t="shared" si="18"/>
        <v>1365615.1712500004</v>
      </c>
      <c r="L171" s="7"/>
      <c r="M171" s="4" t="s">
        <v>982</v>
      </c>
      <c r="N171" s="7" t="s">
        <v>1003</v>
      </c>
      <c r="O171" s="8" t="s">
        <v>541</v>
      </c>
      <c r="P171" s="10">
        <v>45783</v>
      </c>
    </row>
    <row r="172" spans="1:16" ht="105" x14ac:dyDescent="0.2">
      <c r="A172" s="3" t="s">
        <v>148</v>
      </c>
      <c r="B172" s="4" t="s">
        <v>438</v>
      </c>
      <c r="C172" s="4" t="s">
        <v>981</v>
      </c>
      <c r="D172" s="4" t="s">
        <v>551</v>
      </c>
      <c r="E172" s="4" t="s">
        <v>165</v>
      </c>
      <c r="F172" s="5">
        <v>1</v>
      </c>
      <c r="G172" s="6">
        <v>22346.43</v>
      </c>
      <c r="H172" s="12">
        <f t="shared" si="20"/>
        <v>2234.643</v>
      </c>
      <c r="I172" s="13">
        <f t="shared" si="21"/>
        <v>3351.9645</v>
      </c>
      <c r="J172" s="13">
        <f t="shared" si="19"/>
        <v>27933.037499999999</v>
      </c>
      <c r="K172" s="13">
        <f t="shared" si="18"/>
        <v>30726.341250000001</v>
      </c>
      <c r="L172" s="7"/>
      <c r="M172" s="4" t="s">
        <v>982</v>
      </c>
      <c r="N172" s="7" t="s">
        <v>983</v>
      </c>
      <c r="O172" s="8" t="s">
        <v>542</v>
      </c>
      <c r="P172" s="10">
        <v>45783</v>
      </c>
    </row>
    <row r="173" spans="1:16" ht="135" x14ac:dyDescent="0.2">
      <c r="A173" s="3" t="s">
        <v>148</v>
      </c>
      <c r="B173" s="4" t="s">
        <v>438</v>
      </c>
      <c r="C173" s="4" t="s">
        <v>545</v>
      </c>
      <c r="D173" s="4" t="s">
        <v>551</v>
      </c>
      <c r="E173" s="4" t="s">
        <v>165</v>
      </c>
      <c r="F173" s="5">
        <v>20</v>
      </c>
      <c r="G173" s="6">
        <v>446928.6</v>
      </c>
      <c r="H173" s="12">
        <f t="shared" si="20"/>
        <v>44692.86</v>
      </c>
      <c r="I173" s="13">
        <f t="shared" si="21"/>
        <v>67039.289999999994</v>
      </c>
      <c r="J173" s="13">
        <f t="shared" si="19"/>
        <v>558660.75</v>
      </c>
      <c r="K173" s="13">
        <f t="shared" si="18"/>
        <v>614526.82500000007</v>
      </c>
      <c r="L173" s="7"/>
      <c r="M173" s="4" t="s">
        <v>982</v>
      </c>
      <c r="N173" s="7" t="s">
        <v>983</v>
      </c>
      <c r="O173" s="8" t="s">
        <v>546</v>
      </c>
      <c r="P173" s="10">
        <v>45783</v>
      </c>
    </row>
    <row r="174" spans="1:16" ht="105" x14ac:dyDescent="0.2">
      <c r="A174" s="3" t="s">
        <v>148</v>
      </c>
      <c r="B174" s="4" t="s">
        <v>438</v>
      </c>
      <c r="C174" s="4" t="s">
        <v>984</v>
      </c>
      <c r="D174" s="4" t="s">
        <v>551</v>
      </c>
      <c r="E174" s="4" t="s">
        <v>165</v>
      </c>
      <c r="F174" s="5">
        <v>3</v>
      </c>
      <c r="G174" s="6">
        <v>67039.289999999994</v>
      </c>
      <c r="H174" s="12">
        <f t="shared" si="20"/>
        <v>6703.9290000000001</v>
      </c>
      <c r="I174" s="13">
        <f t="shared" si="21"/>
        <v>10055.893499999998</v>
      </c>
      <c r="J174" s="13">
        <f t="shared" si="19"/>
        <v>83799.112499999988</v>
      </c>
      <c r="K174" s="13">
        <f t="shared" si="18"/>
        <v>92179.023749999993</v>
      </c>
      <c r="L174" s="7"/>
      <c r="M174" s="4" t="s">
        <v>982</v>
      </c>
      <c r="N174" s="7" t="s">
        <v>983</v>
      </c>
      <c r="O174" s="8" t="s">
        <v>543</v>
      </c>
      <c r="P174" s="10">
        <v>45783</v>
      </c>
    </row>
    <row r="175" spans="1:16" ht="135" x14ac:dyDescent="0.2">
      <c r="A175" s="3" t="s">
        <v>148</v>
      </c>
      <c r="B175" s="4" t="s">
        <v>438</v>
      </c>
      <c r="C175" s="4" t="s">
        <v>547</v>
      </c>
      <c r="D175" s="4" t="s">
        <v>551</v>
      </c>
      <c r="E175" s="4" t="s">
        <v>165</v>
      </c>
      <c r="F175" s="5">
        <v>35</v>
      </c>
      <c r="G175" s="6">
        <v>782125.05</v>
      </c>
      <c r="H175" s="12">
        <f t="shared" si="20"/>
        <v>78212.505000000005</v>
      </c>
      <c r="I175" s="13">
        <f t="shared" si="21"/>
        <v>117318.75750000001</v>
      </c>
      <c r="J175" s="13">
        <f t="shared" si="19"/>
        <v>977656.3125</v>
      </c>
      <c r="K175" s="13">
        <f t="shared" si="18"/>
        <v>1075421.9437500001</v>
      </c>
      <c r="L175" s="7"/>
      <c r="M175" s="4" t="s">
        <v>982</v>
      </c>
      <c r="N175" s="7" t="s">
        <v>983</v>
      </c>
      <c r="O175" s="8" t="s">
        <v>548</v>
      </c>
      <c r="P175" s="10">
        <v>45783</v>
      </c>
    </row>
    <row r="176" spans="1:16" ht="105" x14ac:dyDescent="0.2">
      <c r="A176" s="3" t="s">
        <v>148</v>
      </c>
      <c r="B176" s="4" t="s">
        <v>438</v>
      </c>
      <c r="C176" s="4" t="s">
        <v>985</v>
      </c>
      <c r="D176" s="4" t="s">
        <v>551</v>
      </c>
      <c r="E176" s="4" t="s">
        <v>165</v>
      </c>
      <c r="F176" s="5">
        <v>5</v>
      </c>
      <c r="G176" s="6">
        <v>111732.15</v>
      </c>
      <c r="H176" s="12">
        <f t="shared" si="20"/>
        <v>11173.215</v>
      </c>
      <c r="I176" s="13">
        <f t="shared" si="21"/>
        <v>16759.822499999998</v>
      </c>
      <c r="J176" s="13">
        <f t="shared" si="19"/>
        <v>139665.1875</v>
      </c>
      <c r="K176" s="13">
        <f t="shared" si="18"/>
        <v>153631.70625000002</v>
      </c>
      <c r="L176" s="7"/>
      <c r="M176" s="4" t="s">
        <v>982</v>
      </c>
      <c r="N176" s="7" t="s">
        <v>983</v>
      </c>
      <c r="O176" s="8" t="s">
        <v>544</v>
      </c>
      <c r="P176" s="10">
        <v>45783</v>
      </c>
    </row>
    <row r="177" spans="1:16" ht="135" x14ac:dyDescent="0.2">
      <c r="A177" s="3" t="s">
        <v>148</v>
      </c>
      <c r="B177" s="4" t="s">
        <v>438</v>
      </c>
      <c r="C177" s="4" t="s">
        <v>549</v>
      </c>
      <c r="D177" s="4" t="s">
        <v>551</v>
      </c>
      <c r="E177" s="4" t="s">
        <v>165</v>
      </c>
      <c r="F177" s="5">
        <v>50</v>
      </c>
      <c r="G177" s="6">
        <v>1117321.51</v>
      </c>
      <c r="H177" s="12">
        <f t="shared" si="20"/>
        <v>111732.15100000001</v>
      </c>
      <c r="I177" s="13">
        <f t="shared" si="21"/>
        <v>167598.22649999999</v>
      </c>
      <c r="J177" s="13">
        <f t="shared" si="19"/>
        <v>1396651.8875000002</v>
      </c>
      <c r="K177" s="13">
        <f t="shared" si="18"/>
        <v>1536317.0762500004</v>
      </c>
      <c r="L177" s="7"/>
      <c r="M177" s="4" t="s">
        <v>982</v>
      </c>
      <c r="N177" s="7" t="s">
        <v>983</v>
      </c>
      <c r="O177" s="8" t="s">
        <v>550</v>
      </c>
      <c r="P177" s="10">
        <v>45783</v>
      </c>
    </row>
    <row r="178" spans="1:16" ht="90" x14ac:dyDescent="0.2">
      <c r="A178" s="3" t="s">
        <v>143</v>
      </c>
      <c r="B178" s="4" t="s">
        <v>419</v>
      </c>
      <c r="C178" s="4" t="s">
        <v>420</v>
      </c>
      <c r="D178" s="4" t="s">
        <v>206</v>
      </c>
      <c r="E178" s="4" t="s">
        <v>198</v>
      </c>
      <c r="F178" s="5">
        <v>5</v>
      </c>
      <c r="G178" s="6">
        <v>2938.4</v>
      </c>
      <c r="H178" s="12">
        <f t="shared" si="20"/>
        <v>293.84000000000003</v>
      </c>
      <c r="I178" s="13">
        <f t="shared" si="21"/>
        <v>440.76</v>
      </c>
      <c r="J178" s="13">
        <f t="shared" si="19"/>
        <v>3673</v>
      </c>
      <c r="K178" s="13">
        <f t="shared" si="18"/>
        <v>4040.3</v>
      </c>
      <c r="L178" s="7"/>
      <c r="M178" s="4" t="s">
        <v>806</v>
      </c>
      <c r="N178" s="7" t="s">
        <v>930</v>
      </c>
      <c r="O178" s="8" t="s">
        <v>421</v>
      </c>
      <c r="P178" s="10">
        <v>45782</v>
      </c>
    </row>
    <row r="179" spans="1:16" ht="105" x14ac:dyDescent="0.2">
      <c r="A179" s="3" t="s">
        <v>154</v>
      </c>
      <c r="B179" s="4" t="s">
        <v>569</v>
      </c>
      <c r="C179" s="4" t="s">
        <v>359</v>
      </c>
      <c r="D179" s="4" t="s">
        <v>781</v>
      </c>
      <c r="E179" s="4" t="s">
        <v>287</v>
      </c>
      <c r="F179" s="5">
        <v>1</v>
      </c>
      <c r="G179" s="6">
        <v>195.14</v>
      </c>
      <c r="H179" s="12">
        <f>G179*0.14</f>
        <v>27.319600000000001</v>
      </c>
      <c r="I179" s="13">
        <f>G179*0.22</f>
        <v>42.930799999999998</v>
      </c>
      <c r="J179" s="13">
        <f t="shared" si="19"/>
        <v>265.3904</v>
      </c>
      <c r="K179" s="13">
        <f t="shared" si="18"/>
        <v>291.92944</v>
      </c>
      <c r="L179" s="7"/>
      <c r="M179" s="4" t="s">
        <v>1186</v>
      </c>
      <c r="N179" s="7" t="s">
        <v>1187</v>
      </c>
      <c r="O179" s="8" t="s">
        <v>1188</v>
      </c>
      <c r="P179" s="10">
        <v>45784</v>
      </c>
    </row>
    <row r="180" spans="1:16" ht="75" x14ac:dyDescent="0.2">
      <c r="A180" s="3" t="s">
        <v>23</v>
      </c>
      <c r="B180" s="4" t="s">
        <v>704</v>
      </c>
      <c r="C180" s="4" t="s">
        <v>870</v>
      </c>
      <c r="D180" s="4" t="s">
        <v>375</v>
      </c>
      <c r="E180" s="4" t="s">
        <v>323</v>
      </c>
      <c r="F180" s="5">
        <v>100</v>
      </c>
      <c r="G180" s="6">
        <v>104.93</v>
      </c>
      <c r="H180" s="12">
        <f>G180*0.14</f>
        <v>14.690200000000003</v>
      </c>
      <c r="I180" s="13">
        <f>G180*0.22</f>
        <v>23.084600000000002</v>
      </c>
      <c r="J180" s="13">
        <f t="shared" si="19"/>
        <v>142.70480000000001</v>
      </c>
      <c r="K180" s="13">
        <f t="shared" si="18"/>
        <v>156.97528000000003</v>
      </c>
      <c r="L180" s="7"/>
      <c r="M180" s="4" t="s">
        <v>1223</v>
      </c>
      <c r="N180" s="7" t="s">
        <v>1224</v>
      </c>
      <c r="O180" s="8" t="s">
        <v>1225</v>
      </c>
      <c r="P180" s="10">
        <v>45789</v>
      </c>
    </row>
    <row r="181" spans="1:16" ht="105" x14ac:dyDescent="0.2">
      <c r="A181" s="3" t="s">
        <v>23</v>
      </c>
      <c r="B181" s="4" t="s">
        <v>704</v>
      </c>
      <c r="C181" s="4" t="s">
        <v>870</v>
      </c>
      <c r="D181" s="4" t="s">
        <v>382</v>
      </c>
      <c r="E181" s="4" t="s">
        <v>323</v>
      </c>
      <c r="F181" s="5">
        <v>100</v>
      </c>
      <c r="G181" s="6">
        <v>104.93</v>
      </c>
      <c r="H181" s="12">
        <f>G181*0.14</f>
        <v>14.690200000000003</v>
      </c>
      <c r="I181" s="13">
        <f>G181*0.22</f>
        <v>23.084600000000002</v>
      </c>
      <c r="J181" s="13">
        <f t="shared" si="19"/>
        <v>142.70480000000001</v>
      </c>
      <c r="K181" s="13">
        <f t="shared" si="18"/>
        <v>156.97528000000003</v>
      </c>
      <c r="L181" s="7"/>
      <c r="M181" s="4" t="s">
        <v>1223</v>
      </c>
      <c r="N181" s="7" t="s">
        <v>1224</v>
      </c>
      <c r="O181" s="8" t="s">
        <v>1226</v>
      </c>
      <c r="P181" s="10">
        <v>45789</v>
      </c>
    </row>
    <row r="182" spans="1:16" ht="150" x14ac:dyDescent="0.2">
      <c r="A182" s="3" t="s">
        <v>75</v>
      </c>
      <c r="B182" s="4" t="s">
        <v>75</v>
      </c>
      <c r="C182" s="4" t="s">
        <v>1057</v>
      </c>
      <c r="D182" s="4" t="s">
        <v>689</v>
      </c>
      <c r="E182" s="4" t="s">
        <v>115</v>
      </c>
      <c r="F182" s="5">
        <v>10</v>
      </c>
      <c r="G182" s="6">
        <v>756.62</v>
      </c>
      <c r="H182" s="12">
        <f>G182*0.1</f>
        <v>75.662000000000006</v>
      </c>
      <c r="I182" s="13">
        <f>G182*0.15</f>
        <v>113.49299999999999</v>
      </c>
      <c r="J182" s="13">
        <f t="shared" si="19"/>
        <v>945.77500000000009</v>
      </c>
      <c r="K182" s="13">
        <f t="shared" si="18"/>
        <v>1040.3525000000002</v>
      </c>
      <c r="L182" s="7"/>
      <c r="M182" s="4" t="s">
        <v>899</v>
      </c>
      <c r="N182" s="7" t="s">
        <v>1058</v>
      </c>
      <c r="O182" s="8" t="s">
        <v>1059</v>
      </c>
      <c r="P182" s="10">
        <v>45783</v>
      </c>
    </row>
    <row r="183" spans="1:16" ht="135" x14ac:dyDescent="0.2">
      <c r="A183" s="3" t="s">
        <v>64</v>
      </c>
      <c r="B183" s="4" t="s">
        <v>601</v>
      </c>
      <c r="C183" s="4" t="s">
        <v>594</v>
      </c>
      <c r="D183" s="4" t="s">
        <v>572</v>
      </c>
      <c r="E183" s="4" t="s">
        <v>84</v>
      </c>
      <c r="F183" s="5">
        <v>20</v>
      </c>
      <c r="G183" s="6">
        <v>88.16</v>
      </c>
      <c r="H183" s="12">
        <f>G183*0.17</f>
        <v>14.9872</v>
      </c>
      <c r="I183" s="13">
        <f>G183*0.3</f>
        <v>26.447999999999997</v>
      </c>
      <c r="J183" s="13">
        <f t="shared" si="19"/>
        <v>129.59520000000001</v>
      </c>
      <c r="K183" s="13">
        <f t="shared" si="18"/>
        <v>142.55472000000003</v>
      </c>
      <c r="L183" s="7"/>
      <c r="M183" s="4" t="s">
        <v>992</v>
      </c>
      <c r="N183" s="7" t="s">
        <v>993</v>
      </c>
      <c r="O183" s="8" t="s">
        <v>994</v>
      </c>
      <c r="P183" s="10">
        <v>45783</v>
      </c>
    </row>
    <row r="184" spans="1:16" ht="135" x14ac:dyDescent="0.2">
      <c r="A184" s="3" t="s">
        <v>64</v>
      </c>
      <c r="B184" s="4" t="s">
        <v>601</v>
      </c>
      <c r="C184" s="4" t="s">
        <v>358</v>
      </c>
      <c r="D184" s="4" t="s">
        <v>572</v>
      </c>
      <c r="E184" s="4" t="s">
        <v>84</v>
      </c>
      <c r="F184" s="5">
        <v>30</v>
      </c>
      <c r="G184" s="6">
        <v>130.55000000000001</v>
      </c>
      <c r="H184" s="12">
        <f t="shared" ref="H184:H190" si="22">G184*0.14</f>
        <v>18.277000000000005</v>
      </c>
      <c r="I184" s="13">
        <f t="shared" ref="I184:I190" si="23">G184*0.22</f>
        <v>28.721000000000004</v>
      </c>
      <c r="J184" s="13">
        <f t="shared" si="19"/>
        <v>177.54800000000003</v>
      </c>
      <c r="K184" s="13">
        <f t="shared" si="18"/>
        <v>195.30280000000005</v>
      </c>
      <c r="L184" s="7"/>
      <c r="M184" s="4" t="s">
        <v>992</v>
      </c>
      <c r="N184" s="7" t="s">
        <v>993</v>
      </c>
      <c r="O184" s="8" t="s">
        <v>995</v>
      </c>
      <c r="P184" s="10">
        <v>45783</v>
      </c>
    </row>
    <row r="185" spans="1:16" ht="135" x14ac:dyDescent="0.2">
      <c r="A185" s="3" t="s">
        <v>64</v>
      </c>
      <c r="B185" s="4" t="s">
        <v>601</v>
      </c>
      <c r="C185" s="4" t="s">
        <v>595</v>
      </c>
      <c r="D185" s="4" t="s">
        <v>572</v>
      </c>
      <c r="E185" s="4" t="s">
        <v>84</v>
      </c>
      <c r="F185" s="5">
        <v>40</v>
      </c>
      <c r="G185" s="6">
        <v>171.78</v>
      </c>
      <c r="H185" s="12">
        <f t="shared" si="22"/>
        <v>24.049200000000003</v>
      </c>
      <c r="I185" s="13">
        <f t="shared" si="23"/>
        <v>37.791600000000003</v>
      </c>
      <c r="J185" s="13">
        <f t="shared" si="19"/>
        <v>233.62080000000003</v>
      </c>
      <c r="K185" s="13">
        <f t="shared" si="18"/>
        <v>256.98288000000008</v>
      </c>
      <c r="L185" s="7"/>
      <c r="M185" s="4" t="s">
        <v>992</v>
      </c>
      <c r="N185" s="7" t="s">
        <v>993</v>
      </c>
      <c r="O185" s="8" t="s">
        <v>1001</v>
      </c>
      <c r="P185" s="10">
        <v>45783</v>
      </c>
    </row>
    <row r="186" spans="1:16" ht="135" x14ac:dyDescent="0.2">
      <c r="A186" s="3" t="s">
        <v>64</v>
      </c>
      <c r="B186" s="4" t="s">
        <v>601</v>
      </c>
      <c r="C186" s="4" t="s">
        <v>368</v>
      </c>
      <c r="D186" s="4" t="s">
        <v>572</v>
      </c>
      <c r="E186" s="4" t="s">
        <v>84</v>
      </c>
      <c r="F186" s="5">
        <v>50</v>
      </c>
      <c r="G186" s="6">
        <v>210.78</v>
      </c>
      <c r="H186" s="12">
        <f t="shared" si="22"/>
        <v>29.509200000000003</v>
      </c>
      <c r="I186" s="13">
        <f t="shared" si="23"/>
        <v>46.371600000000001</v>
      </c>
      <c r="J186" s="13">
        <f t="shared" si="19"/>
        <v>286.66079999999999</v>
      </c>
      <c r="K186" s="13">
        <f t="shared" si="18"/>
        <v>315.32688000000002</v>
      </c>
      <c r="L186" s="7"/>
      <c r="M186" s="4" t="s">
        <v>992</v>
      </c>
      <c r="N186" s="7" t="s">
        <v>993</v>
      </c>
      <c r="O186" s="8" t="s">
        <v>999</v>
      </c>
      <c r="P186" s="10">
        <v>45783</v>
      </c>
    </row>
    <row r="187" spans="1:16" ht="135" x14ac:dyDescent="0.2">
      <c r="A187" s="3" t="s">
        <v>64</v>
      </c>
      <c r="B187" s="4" t="s">
        <v>601</v>
      </c>
      <c r="C187" s="4" t="s">
        <v>324</v>
      </c>
      <c r="D187" s="4" t="s">
        <v>572</v>
      </c>
      <c r="E187" s="4" t="s">
        <v>84</v>
      </c>
      <c r="F187" s="5">
        <v>20</v>
      </c>
      <c r="G187" s="6">
        <v>171.14</v>
      </c>
      <c r="H187" s="12">
        <f t="shared" si="22"/>
        <v>23.959600000000002</v>
      </c>
      <c r="I187" s="13">
        <f t="shared" si="23"/>
        <v>37.650799999999997</v>
      </c>
      <c r="J187" s="13">
        <f t="shared" si="19"/>
        <v>232.75039999999998</v>
      </c>
      <c r="K187" s="13">
        <f t="shared" si="18"/>
        <v>256.02544</v>
      </c>
      <c r="L187" s="7"/>
      <c r="M187" s="4" t="s">
        <v>992</v>
      </c>
      <c r="N187" s="7" t="s">
        <v>993</v>
      </c>
      <c r="O187" s="8" t="s">
        <v>996</v>
      </c>
      <c r="P187" s="10">
        <v>45783</v>
      </c>
    </row>
    <row r="188" spans="1:16" ht="135" x14ac:dyDescent="0.2">
      <c r="A188" s="3" t="s">
        <v>64</v>
      </c>
      <c r="B188" s="4" t="s">
        <v>601</v>
      </c>
      <c r="C188" s="4" t="s">
        <v>308</v>
      </c>
      <c r="D188" s="4" t="s">
        <v>572</v>
      </c>
      <c r="E188" s="4" t="s">
        <v>84</v>
      </c>
      <c r="F188" s="5">
        <v>30</v>
      </c>
      <c r="G188" s="6">
        <v>256.70999999999998</v>
      </c>
      <c r="H188" s="12">
        <f t="shared" si="22"/>
        <v>35.939399999999999</v>
      </c>
      <c r="I188" s="13">
        <f t="shared" si="23"/>
        <v>56.476199999999999</v>
      </c>
      <c r="J188" s="13">
        <f t="shared" si="19"/>
        <v>349.12559999999996</v>
      </c>
      <c r="K188" s="13">
        <f t="shared" si="18"/>
        <v>384.03816</v>
      </c>
      <c r="L188" s="7"/>
      <c r="M188" s="4" t="s">
        <v>992</v>
      </c>
      <c r="N188" s="7" t="s">
        <v>993</v>
      </c>
      <c r="O188" s="8" t="s">
        <v>997</v>
      </c>
      <c r="P188" s="10">
        <v>45783</v>
      </c>
    </row>
    <row r="189" spans="1:16" ht="135" x14ac:dyDescent="0.2">
      <c r="A189" s="3" t="s">
        <v>64</v>
      </c>
      <c r="B189" s="4" t="s">
        <v>601</v>
      </c>
      <c r="C189" s="4" t="s">
        <v>378</v>
      </c>
      <c r="D189" s="4" t="s">
        <v>572</v>
      </c>
      <c r="E189" s="4" t="s">
        <v>84</v>
      </c>
      <c r="F189" s="5">
        <v>40</v>
      </c>
      <c r="G189" s="6">
        <v>342.28</v>
      </c>
      <c r="H189" s="12">
        <f t="shared" si="22"/>
        <v>47.919200000000004</v>
      </c>
      <c r="I189" s="13">
        <f t="shared" si="23"/>
        <v>75.301599999999993</v>
      </c>
      <c r="J189" s="13">
        <f t="shared" si="19"/>
        <v>465.50079999999997</v>
      </c>
      <c r="K189" s="13">
        <f t="shared" si="18"/>
        <v>512.05088000000001</v>
      </c>
      <c r="L189" s="7"/>
      <c r="M189" s="4" t="s">
        <v>992</v>
      </c>
      <c r="N189" s="7" t="s">
        <v>993</v>
      </c>
      <c r="O189" s="8" t="s">
        <v>998</v>
      </c>
      <c r="P189" s="10">
        <v>45783</v>
      </c>
    </row>
    <row r="190" spans="1:16" ht="135" x14ac:dyDescent="0.2">
      <c r="A190" s="3" t="s">
        <v>64</v>
      </c>
      <c r="B190" s="4" t="s">
        <v>601</v>
      </c>
      <c r="C190" s="4" t="s">
        <v>379</v>
      </c>
      <c r="D190" s="4" t="s">
        <v>572</v>
      </c>
      <c r="E190" s="4" t="s">
        <v>84</v>
      </c>
      <c r="F190" s="5">
        <v>50</v>
      </c>
      <c r="G190" s="6">
        <v>427.85</v>
      </c>
      <c r="H190" s="12">
        <f t="shared" si="22"/>
        <v>59.899000000000008</v>
      </c>
      <c r="I190" s="13">
        <f t="shared" si="23"/>
        <v>94.12700000000001</v>
      </c>
      <c r="J190" s="13">
        <f t="shared" si="19"/>
        <v>581.87599999999998</v>
      </c>
      <c r="K190" s="13">
        <f t="shared" si="18"/>
        <v>640.06360000000006</v>
      </c>
      <c r="L190" s="7"/>
      <c r="M190" s="4" t="s">
        <v>992</v>
      </c>
      <c r="N190" s="7" t="s">
        <v>993</v>
      </c>
      <c r="O190" s="8" t="s">
        <v>1000</v>
      </c>
      <c r="P190" s="10">
        <v>45783</v>
      </c>
    </row>
    <row r="191" spans="1:16" ht="105" x14ac:dyDescent="0.2">
      <c r="A191" s="3" t="s">
        <v>70</v>
      </c>
      <c r="B191" s="4" t="s">
        <v>70</v>
      </c>
      <c r="C191" s="4" t="s">
        <v>844</v>
      </c>
      <c r="D191" s="4" t="s">
        <v>385</v>
      </c>
      <c r="E191" s="4" t="s">
        <v>102</v>
      </c>
      <c r="F191" s="5">
        <v>10</v>
      </c>
      <c r="G191" s="6">
        <v>21.47</v>
      </c>
      <c r="H191" s="12">
        <f>G191*0.17</f>
        <v>3.6499000000000001</v>
      </c>
      <c r="I191" s="13">
        <f>G191*0.3</f>
        <v>6.4409999999999998</v>
      </c>
      <c r="J191" s="13">
        <f t="shared" si="19"/>
        <v>31.560899999999997</v>
      </c>
      <c r="K191" s="13">
        <f t="shared" si="18"/>
        <v>34.716989999999996</v>
      </c>
      <c r="L191" s="7"/>
      <c r="M191" s="4" t="s">
        <v>305</v>
      </c>
      <c r="N191" s="7" t="s">
        <v>1247</v>
      </c>
      <c r="O191" s="8" t="s">
        <v>1248</v>
      </c>
      <c r="P191" s="10">
        <v>45783</v>
      </c>
    </row>
    <row r="192" spans="1:16" ht="105" x14ac:dyDescent="0.2">
      <c r="A192" s="3" t="s">
        <v>70</v>
      </c>
      <c r="B192" s="4" t="s">
        <v>70</v>
      </c>
      <c r="C192" s="4" t="s">
        <v>326</v>
      </c>
      <c r="D192" s="4" t="s">
        <v>385</v>
      </c>
      <c r="E192" s="4" t="s">
        <v>102</v>
      </c>
      <c r="F192" s="5">
        <v>20</v>
      </c>
      <c r="G192" s="6">
        <v>43.48</v>
      </c>
      <c r="H192" s="12">
        <f>G192*0.17</f>
        <v>7.3916000000000004</v>
      </c>
      <c r="I192" s="13">
        <f>G192*0.3</f>
        <v>13.043999999999999</v>
      </c>
      <c r="J192" s="13">
        <f t="shared" si="19"/>
        <v>63.915599999999998</v>
      </c>
      <c r="K192" s="13">
        <f t="shared" si="18"/>
        <v>70.307159999999996</v>
      </c>
      <c r="L192" s="7"/>
      <c r="M192" s="4" t="s">
        <v>305</v>
      </c>
      <c r="N192" s="7" t="s">
        <v>1247</v>
      </c>
      <c r="O192" s="8" t="s">
        <v>1249</v>
      </c>
      <c r="P192" s="10">
        <v>45783</v>
      </c>
    </row>
    <row r="193" spans="1:16" ht="105" x14ac:dyDescent="0.2">
      <c r="A193" s="3" t="s">
        <v>70</v>
      </c>
      <c r="B193" s="4" t="s">
        <v>70</v>
      </c>
      <c r="C193" s="4" t="s">
        <v>142</v>
      </c>
      <c r="D193" s="4" t="s">
        <v>385</v>
      </c>
      <c r="E193" s="4" t="s">
        <v>102</v>
      </c>
      <c r="F193" s="5">
        <v>30</v>
      </c>
      <c r="G193" s="6">
        <v>65.22</v>
      </c>
      <c r="H193" s="12">
        <f>G193*0.17</f>
        <v>11.087400000000001</v>
      </c>
      <c r="I193" s="13">
        <f>G193*0.3</f>
        <v>19.565999999999999</v>
      </c>
      <c r="J193" s="13">
        <f t="shared" si="19"/>
        <v>95.873400000000004</v>
      </c>
      <c r="K193" s="13">
        <f t="shared" si="18"/>
        <v>105.46074000000002</v>
      </c>
      <c r="L193" s="7"/>
      <c r="M193" s="4" t="s">
        <v>305</v>
      </c>
      <c r="N193" s="7" t="s">
        <v>1247</v>
      </c>
      <c r="O193" s="8" t="s">
        <v>1250</v>
      </c>
      <c r="P193" s="10">
        <v>45783</v>
      </c>
    </row>
    <row r="194" spans="1:16" ht="105" x14ac:dyDescent="0.2">
      <c r="A194" s="3" t="s">
        <v>70</v>
      </c>
      <c r="B194" s="4" t="s">
        <v>70</v>
      </c>
      <c r="C194" s="4" t="s">
        <v>306</v>
      </c>
      <c r="D194" s="4" t="s">
        <v>385</v>
      </c>
      <c r="E194" s="4" t="s">
        <v>102</v>
      </c>
      <c r="F194" s="5">
        <v>40</v>
      </c>
      <c r="G194" s="6">
        <v>86.96</v>
      </c>
      <c r="H194" s="12">
        <f>G194*0.17</f>
        <v>14.783200000000001</v>
      </c>
      <c r="I194" s="13">
        <f>G194*0.3</f>
        <v>26.087999999999997</v>
      </c>
      <c r="J194" s="13">
        <f t="shared" si="19"/>
        <v>127.8312</v>
      </c>
      <c r="K194" s="13">
        <f t="shared" si="18"/>
        <v>140.61431999999999</v>
      </c>
      <c r="L194" s="7"/>
      <c r="M194" s="4" t="s">
        <v>305</v>
      </c>
      <c r="N194" s="7" t="s">
        <v>1247</v>
      </c>
      <c r="O194" s="8" t="s">
        <v>1251</v>
      </c>
      <c r="P194" s="10">
        <v>45783</v>
      </c>
    </row>
    <row r="195" spans="1:16" ht="105" x14ac:dyDescent="0.2">
      <c r="A195" s="3" t="s">
        <v>56</v>
      </c>
      <c r="B195" s="4" t="s">
        <v>1197</v>
      </c>
      <c r="C195" s="4" t="s">
        <v>167</v>
      </c>
      <c r="D195" s="4" t="s">
        <v>357</v>
      </c>
      <c r="E195" s="4" t="s">
        <v>168</v>
      </c>
      <c r="F195" s="5">
        <v>30</v>
      </c>
      <c r="G195" s="6">
        <v>201.05</v>
      </c>
      <c r="H195" s="12">
        <f t="shared" ref="H195:H200" si="24">G195*0.14</f>
        <v>28.147000000000006</v>
      </c>
      <c r="I195" s="13">
        <f t="shared" ref="I195:I200" si="25">G195*0.22</f>
        <v>44.231000000000002</v>
      </c>
      <c r="J195" s="13">
        <f t="shared" si="19"/>
        <v>273.428</v>
      </c>
      <c r="K195" s="13">
        <f t="shared" si="18"/>
        <v>300.77080000000001</v>
      </c>
      <c r="L195" s="7"/>
      <c r="M195" s="4" t="s">
        <v>1198</v>
      </c>
      <c r="N195" s="7" t="s">
        <v>1199</v>
      </c>
      <c r="O195" s="8" t="s">
        <v>1200</v>
      </c>
      <c r="P195" s="10">
        <v>45784</v>
      </c>
    </row>
    <row r="196" spans="1:16" ht="105" x14ac:dyDescent="0.2">
      <c r="A196" s="3" t="s">
        <v>56</v>
      </c>
      <c r="B196" s="4" t="s">
        <v>1197</v>
      </c>
      <c r="C196" s="4" t="s">
        <v>352</v>
      </c>
      <c r="D196" s="4" t="s">
        <v>357</v>
      </c>
      <c r="E196" s="4" t="s">
        <v>168</v>
      </c>
      <c r="F196" s="5">
        <v>40</v>
      </c>
      <c r="G196" s="6">
        <v>212.33</v>
      </c>
      <c r="H196" s="12">
        <f t="shared" si="24"/>
        <v>29.726200000000006</v>
      </c>
      <c r="I196" s="13">
        <f t="shared" si="25"/>
        <v>46.712600000000002</v>
      </c>
      <c r="J196" s="13">
        <f t="shared" si="19"/>
        <v>288.7688</v>
      </c>
      <c r="K196" s="13">
        <f t="shared" si="18"/>
        <v>317.64568000000003</v>
      </c>
      <c r="L196" s="7"/>
      <c r="M196" s="4" t="s">
        <v>1198</v>
      </c>
      <c r="N196" s="7" t="s">
        <v>1199</v>
      </c>
      <c r="O196" s="8" t="s">
        <v>1203</v>
      </c>
      <c r="P196" s="10">
        <v>45784</v>
      </c>
    </row>
    <row r="197" spans="1:16" ht="105" x14ac:dyDescent="0.2">
      <c r="A197" s="3" t="s">
        <v>56</v>
      </c>
      <c r="B197" s="4" t="s">
        <v>1197</v>
      </c>
      <c r="C197" s="4" t="s">
        <v>169</v>
      </c>
      <c r="D197" s="4" t="s">
        <v>357</v>
      </c>
      <c r="E197" s="4" t="s">
        <v>168</v>
      </c>
      <c r="F197" s="5">
        <v>30</v>
      </c>
      <c r="G197" s="6">
        <v>239.73</v>
      </c>
      <c r="H197" s="12">
        <f t="shared" si="24"/>
        <v>33.562200000000004</v>
      </c>
      <c r="I197" s="13">
        <f t="shared" si="25"/>
        <v>52.740600000000001</v>
      </c>
      <c r="J197" s="13">
        <f t="shared" si="19"/>
        <v>326.03279999999995</v>
      </c>
      <c r="K197" s="13">
        <f t="shared" ref="K197:K260" si="26">J197*1.1</f>
        <v>358.63607999999999</v>
      </c>
      <c r="L197" s="7"/>
      <c r="M197" s="4" t="s">
        <v>1198</v>
      </c>
      <c r="N197" s="7" t="s">
        <v>1199</v>
      </c>
      <c r="O197" s="8" t="s">
        <v>1202</v>
      </c>
      <c r="P197" s="10">
        <v>45784</v>
      </c>
    </row>
    <row r="198" spans="1:16" ht="105" x14ac:dyDescent="0.2">
      <c r="A198" s="3" t="s">
        <v>56</v>
      </c>
      <c r="B198" s="4" t="s">
        <v>1197</v>
      </c>
      <c r="C198" s="4" t="s">
        <v>100</v>
      </c>
      <c r="D198" s="4" t="s">
        <v>357</v>
      </c>
      <c r="E198" s="4" t="s">
        <v>168</v>
      </c>
      <c r="F198" s="5">
        <v>40</v>
      </c>
      <c r="G198" s="6">
        <v>252.18</v>
      </c>
      <c r="H198" s="12">
        <f t="shared" si="24"/>
        <v>35.305200000000006</v>
      </c>
      <c r="I198" s="13">
        <f t="shared" si="25"/>
        <v>55.479600000000005</v>
      </c>
      <c r="J198" s="13">
        <f t="shared" si="19"/>
        <v>342.96480000000003</v>
      </c>
      <c r="K198" s="13">
        <f t="shared" si="26"/>
        <v>377.26128000000006</v>
      </c>
      <c r="L198" s="7"/>
      <c r="M198" s="4" t="s">
        <v>1198</v>
      </c>
      <c r="N198" s="7" t="s">
        <v>1199</v>
      </c>
      <c r="O198" s="8" t="s">
        <v>1205</v>
      </c>
      <c r="P198" s="10">
        <v>45784</v>
      </c>
    </row>
    <row r="199" spans="1:16" ht="105" x14ac:dyDescent="0.2">
      <c r="A199" s="3" t="s">
        <v>56</v>
      </c>
      <c r="B199" s="4" t="s">
        <v>1197</v>
      </c>
      <c r="C199" s="4" t="s">
        <v>224</v>
      </c>
      <c r="D199" s="4" t="s">
        <v>357</v>
      </c>
      <c r="E199" s="4" t="s">
        <v>168</v>
      </c>
      <c r="F199" s="5">
        <v>30</v>
      </c>
      <c r="G199" s="6">
        <v>143.94999999999999</v>
      </c>
      <c r="H199" s="12">
        <f t="shared" si="24"/>
        <v>20.152999999999999</v>
      </c>
      <c r="I199" s="13">
        <f t="shared" si="25"/>
        <v>31.668999999999997</v>
      </c>
      <c r="J199" s="13">
        <f t="shared" si="19"/>
        <v>195.77199999999999</v>
      </c>
      <c r="K199" s="13">
        <f t="shared" si="26"/>
        <v>215.3492</v>
      </c>
      <c r="L199" s="7"/>
      <c r="M199" s="4" t="s">
        <v>1198</v>
      </c>
      <c r="N199" s="7" t="s">
        <v>1199</v>
      </c>
      <c r="O199" s="8" t="s">
        <v>1201</v>
      </c>
      <c r="P199" s="10">
        <v>45784</v>
      </c>
    </row>
    <row r="200" spans="1:16" ht="105" x14ac:dyDescent="0.2">
      <c r="A200" s="3" t="s">
        <v>56</v>
      </c>
      <c r="B200" s="4" t="s">
        <v>1197</v>
      </c>
      <c r="C200" s="4" t="s">
        <v>353</v>
      </c>
      <c r="D200" s="4" t="s">
        <v>357</v>
      </c>
      <c r="E200" s="4" t="s">
        <v>168</v>
      </c>
      <c r="F200" s="5">
        <v>40</v>
      </c>
      <c r="G200" s="6">
        <v>191.93</v>
      </c>
      <c r="H200" s="12">
        <f t="shared" si="24"/>
        <v>26.870200000000004</v>
      </c>
      <c r="I200" s="13">
        <f t="shared" si="25"/>
        <v>42.224600000000002</v>
      </c>
      <c r="J200" s="13">
        <f t="shared" si="19"/>
        <v>261.02480000000003</v>
      </c>
      <c r="K200" s="13">
        <f t="shared" si="26"/>
        <v>287.12728000000004</v>
      </c>
      <c r="L200" s="7"/>
      <c r="M200" s="4" t="s">
        <v>1198</v>
      </c>
      <c r="N200" s="7" t="s">
        <v>1199</v>
      </c>
      <c r="O200" s="8" t="s">
        <v>1204</v>
      </c>
      <c r="P200" s="10">
        <v>45784</v>
      </c>
    </row>
    <row r="201" spans="1:16" ht="105" x14ac:dyDescent="0.2">
      <c r="A201" s="3" t="s">
        <v>63</v>
      </c>
      <c r="B201" s="4" t="s">
        <v>430</v>
      </c>
      <c r="C201" s="4" t="s">
        <v>658</v>
      </c>
      <c r="D201" s="4" t="s">
        <v>372</v>
      </c>
      <c r="E201" s="4" t="s">
        <v>228</v>
      </c>
      <c r="F201" s="5">
        <v>1</v>
      </c>
      <c r="G201" s="6">
        <v>8077.68</v>
      </c>
      <c r="H201" s="12">
        <f>G201*0.1</f>
        <v>807.76800000000003</v>
      </c>
      <c r="I201" s="13">
        <f>G201*0.15</f>
        <v>1211.652</v>
      </c>
      <c r="J201" s="13">
        <f t="shared" ref="J201:J264" si="27">G201+H201+I201</f>
        <v>10097.1</v>
      </c>
      <c r="K201" s="13">
        <f t="shared" si="26"/>
        <v>11106.810000000001</v>
      </c>
      <c r="L201" s="7"/>
      <c r="M201" s="4" t="s">
        <v>1032</v>
      </c>
      <c r="N201" s="7" t="s">
        <v>1033</v>
      </c>
      <c r="O201" s="8" t="s">
        <v>431</v>
      </c>
      <c r="P201" s="10">
        <v>45783</v>
      </c>
    </row>
    <row r="202" spans="1:16" ht="105" x14ac:dyDescent="0.2">
      <c r="A202" s="3" t="s">
        <v>63</v>
      </c>
      <c r="B202" s="4" t="s">
        <v>430</v>
      </c>
      <c r="C202" s="4" t="s">
        <v>659</v>
      </c>
      <c r="D202" s="4" t="s">
        <v>372</v>
      </c>
      <c r="E202" s="4" t="s">
        <v>228</v>
      </c>
      <c r="F202" s="5">
        <v>1</v>
      </c>
      <c r="G202" s="6">
        <v>11308.75</v>
      </c>
      <c r="H202" s="12">
        <f>G202*0.1</f>
        <v>1130.875</v>
      </c>
      <c r="I202" s="13">
        <f>G202*0.15</f>
        <v>1696.3125</v>
      </c>
      <c r="J202" s="13">
        <f t="shared" si="27"/>
        <v>14135.9375</v>
      </c>
      <c r="K202" s="13">
        <f t="shared" si="26"/>
        <v>15549.531250000002</v>
      </c>
      <c r="L202" s="7"/>
      <c r="M202" s="4" t="s">
        <v>1032</v>
      </c>
      <c r="N202" s="7" t="s">
        <v>1033</v>
      </c>
      <c r="O202" s="8" t="s">
        <v>432</v>
      </c>
      <c r="P202" s="10">
        <v>45783</v>
      </c>
    </row>
    <row r="203" spans="1:16" ht="120" x14ac:dyDescent="0.2">
      <c r="A203" s="3" t="s">
        <v>60</v>
      </c>
      <c r="B203" s="4" t="s">
        <v>252</v>
      </c>
      <c r="C203" s="4" t="s">
        <v>1041</v>
      </c>
      <c r="D203" s="4" t="s">
        <v>811</v>
      </c>
      <c r="E203" s="4" t="s">
        <v>291</v>
      </c>
      <c r="F203" s="5">
        <v>1</v>
      </c>
      <c r="G203" s="6">
        <v>86.12</v>
      </c>
      <c r="H203" s="12">
        <f>G203*0.17</f>
        <v>14.640400000000001</v>
      </c>
      <c r="I203" s="13">
        <f>G203*0.3</f>
        <v>25.836000000000002</v>
      </c>
      <c r="J203" s="13">
        <f t="shared" si="27"/>
        <v>126.5964</v>
      </c>
      <c r="K203" s="13">
        <f t="shared" si="26"/>
        <v>139.25604000000001</v>
      </c>
      <c r="L203" s="7"/>
      <c r="M203" s="4" t="s">
        <v>1042</v>
      </c>
      <c r="N203" s="7" t="s">
        <v>1043</v>
      </c>
      <c r="O203" s="8" t="s">
        <v>268</v>
      </c>
      <c r="P203" s="10">
        <v>45783</v>
      </c>
    </row>
    <row r="204" spans="1:16" ht="120" x14ac:dyDescent="0.2">
      <c r="A204" s="3" t="s">
        <v>60</v>
      </c>
      <c r="B204" s="4" t="s">
        <v>252</v>
      </c>
      <c r="C204" s="4" t="s">
        <v>1044</v>
      </c>
      <c r="D204" s="4" t="s">
        <v>811</v>
      </c>
      <c r="E204" s="4" t="s">
        <v>291</v>
      </c>
      <c r="F204" s="5">
        <v>1</v>
      </c>
      <c r="G204" s="6">
        <v>56.64</v>
      </c>
      <c r="H204" s="12">
        <f>G204*0.17</f>
        <v>9.6288</v>
      </c>
      <c r="I204" s="13">
        <f>G204*0.3</f>
        <v>16.992000000000001</v>
      </c>
      <c r="J204" s="13">
        <f t="shared" si="27"/>
        <v>83.260800000000003</v>
      </c>
      <c r="K204" s="13">
        <f t="shared" si="26"/>
        <v>91.586880000000008</v>
      </c>
      <c r="L204" s="7"/>
      <c r="M204" s="4" t="s">
        <v>1045</v>
      </c>
      <c r="N204" s="7" t="s">
        <v>1046</v>
      </c>
      <c r="O204" s="8" t="s">
        <v>253</v>
      </c>
      <c r="P204" s="10">
        <v>45783</v>
      </c>
    </row>
    <row r="205" spans="1:16" ht="120" x14ac:dyDescent="0.2">
      <c r="A205" s="3" t="s">
        <v>60</v>
      </c>
      <c r="B205" s="4" t="s">
        <v>160</v>
      </c>
      <c r="C205" s="4" t="s">
        <v>1047</v>
      </c>
      <c r="D205" s="4" t="s">
        <v>811</v>
      </c>
      <c r="E205" s="4" t="s">
        <v>291</v>
      </c>
      <c r="F205" s="5">
        <v>1</v>
      </c>
      <c r="G205" s="6">
        <v>47.1</v>
      </c>
      <c r="H205" s="12">
        <f>G205*0.17</f>
        <v>8.0070000000000014</v>
      </c>
      <c r="I205" s="13">
        <f>G205*0.3</f>
        <v>14.13</v>
      </c>
      <c r="J205" s="13">
        <f t="shared" si="27"/>
        <v>69.236999999999995</v>
      </c>
      <c r="K205" s="13">
        <f t="shared" si="26"/>
        <v>76.160700000000006</v>
      </c>
      <c r="L205" s="7"/>
      <c r="M205" s="4" t="s">
        <v>1048</v>
      </c>
      <c r="N205" s="7" t="s">
        <v>1049</v>
      </c>
      <c r="O205" s="8" t="s">
        <v>319</v>
      </c>
      <c r="P205" s="10">
        <v>45783</v>
      </c>
    </row>
    <row r="206" spans="1:16" ht="120" x14ac:dyDescent="0.2">
      <c r="A206" s="3" t="s">
        <v>24</v>
      </c>
      <c r="B206" s="4" t="s">
        <v>318</v>
      </c>
      <c r="C206" s="4" t="s">
        <v>823</v>
      </c>
      <c r="D206" s="4" t="s">
        <v>686</v>
      </c>
      <c r="E206" s="4" t="s">
        <v>103</v>
      </c>
      <c r="F206" s="5">
        <v>1</v>
      </c>
      <c r="G206" s="6">
        <v>126.64</v>
      </c>
      <c r="H206" s="12">
        <f>G206*0.14</f>
        <v>17.729600000000001</v>
      </c>
      <c r="I206" s="13">
        <f>G206*0.22</f>
        <v>27.860800000000001</v>
      </c>
      <c r="J206" s="13">
        <f t="shared" si="27"/>
        <v>172.2304</v>
      </c>
      <c r="K206" s="13">
        <f t="shared" si="26"/>
        <v>189.45344000000003</v>
      </c>
      <c r="L206" s="7"/>
      <c r="M206" s="4" t="s">
        <v>1215</v>
      </c>
      <c r="N206" s="7" t="s">
        <v>1216</v>
      </c>
      <c r="O206" s="8" t="s">
        <v>1217</v>
      </c>
      <c r="P206" s="10">
        <v>45784</v>
      </c>
    </row>
    <row r="207" spans="1:16" ht="105" x14ac:dyDescent="0.2">
      <c r="A207" s="3" t="s">
        <v>24</v>
      </c>
      <c r="B207" s="4" t="s">
        <v>254</v>
      </c>
      <c r="C207" s="4" t="s">
        <v>293</v>
      </c>
      <c r="D207" s="4" t="s">
        <v>686</v>
      </c>
      <c r="E207" s="4" t="s">
        <v>103</v>
      </c>
      <c r="F207" s="5">
        <v>1</v>
      </c>
      <c r="G207" s="6">
        <v>128.63999999999999</v>
      </c>
      <c r="H207" s="12">
        <f>G207*0.14</f>
        <v>18.009599999999999</v>
      </c>
      <c r="I207" s="13">
        <f>G207*0.22</f>
        <v>28.300799999999999</v>
      </c>
      <c r="J207" s="13">
        <f t="shared" si="27"/>
        <v>174.9504</v>
      </c>
      <c r="K207" s="13">
        <f t="shared" si="26"/>
        <v>192.44544000000002</v>
      </c>
      <c r="L207" s="7"/>
      <c r="M207" s="4" t="s">
        <v>1218</v>
      </c>
      <c r="N207" s="7" t="s">
        <v>1216</v>
      </c>
      <c r="O207" s="8" t="s">
        <v>1219</v>
      </c>
      <c r="P207" s="10">
        <v>45784</v>
      </c>
    </row>
    <row r="208" spans="1:16" ht="105" x14ac:dyDescent="0.2">
      <c r="A208" s="3" t="s">
        <v>71</v>
      </c>
      <c r="B208" s="4" t="s">
        <v>832</v>
      </c>
      <c r="C208" s="4" t="s">
        <v>833</v>
      </c>
      <c r="D208" s="4" t="s">
        <v>1050</v>
      </c>
      <c r="E208" s="4" t="s">
        <v>134</v>
      </c>
      <c r="F208" s="5">
        <v>1</v>
      </c>
      <c r="G208" s="6">
        <v>1088.6099999999999</v>
      </c>
      <c r="H208" s="12">
        <f>G208*0.1</f>
        <v>108.86099999999999</v>
      </c>
      <c r="I208" s="13">
        <f>G208*0.15</f>
        <v>163.29149999999998</v>
      </c>
      <c r="J208" s="13">
        <f t="shared" si="27"/>
        <v>1360.7625</v>
      </c>
      <c r="K208" s="13">
        <f t="shared" si="26"/>
        <v>1496.8387500000001</v>
      </c>
      <c r="L208" s="7"/>
      <c r="M208" s="4" t="s">
        <v>834</v>
      </c>
      <c r="N208" s="7" t="s">
        <v>1051</v>
      </c>
      <c r="O208" s="8" t="s">
        <v>392</v>
      </c>
      <c r="P208" s="10">
        <v>45783</v>
      </c>
    </row>
    <row r="209" spans="1:16" ht="135" x14ac:dyDescent="0.2">
      <c r="A209" s="3" t="s">
        <v>25</v>
      </c>
      <c r="B209" s="4" t="s">
        <v>25</v>
      </c>
      <c r="C209" s="4" t="s">
        <v>713</v>
      </c>
      <c r="D209" s="4" t="s">
        <v>654</v>
      </c>
      <c r="E209" s="4" t="s">
        <v>110</v>
      </c>
      <c r="F209" s="5">
        <v>1</v>
      </c>
      <c r="G209" s="6">
        <v>491.79</v>
      </c>
      <c r="H209" s="12">
        <f>G209*0.14</f>
        <v>68.850600000000014</v>
      </c>
      <c r="I209" s="13">
        <f>G209*0.22</f>
        <v>108.19380000000001</v>
      </c>
      <c r="J209" s="13">
        <f t="shared" si="27"/>
        <v>668.83440000000007</v>
      </c>
      <c r="K209" s="13">
        <f t="shared" si="26"/>
        <v>735.71784000000014</v>
      </c>
      <c r="L209" s="7"/>
      <c r="M209" s="4" t="s">
        <v>975</v>
      </c>
      <c r="N209" s="7" t="s">
        <v>976</v>
      </c>
      <c r="O209" s="8" t="s">
        <v>681</v>
      </c>
      <c r="P209" s="10">
        <v>45783</v>
      </c>
    </row>
    <row r="210" spans="1:16" ht="135" x14ac:dyDescent="0.2">
      <c r="A210" s="3" t="s">
        <v>25</v>
      </c>
      <c r="B210" s="4" t="s">
        <v>25</v>
      </c>
      <c r="C210" s="4" t="s">
        <v>724</v>
      </c>
      <c r="D210" s="4" t="s">
        <v>654</v>
      </c>
      <c r="E210" s="4" t="s">
        <v>110</v>
      </c>
      <c r="F210" s="5">
        <v>1</v>
      </c>
      <c r="G210" s="6">
        <v>122.95</v>
      </c>
      <c r="H210" s="12">
        <f>G210*0.14</f>
        <v>17.213000000000001</v>
      </c>
      <c r="I210" s="13">
        <f>G210*0.22</f>
        <v>27.048999999999999</v>
      </c>
      <c r="J210" s="13">
        <f t="shared" si="27"/>
        <v>167.21200000000002</v>
      </c>
      <c r="K210" s="13">
        <f t="shared" si="26"/>
        <v>183.93320000000003</v>
      </c>
      <c r="L210" s="7"/>
      <c r="M210" s="4" t="s">
        <v>975</v>
      </c>
      <c r="N210" s="7" t="s">
        <v>976</v>
      </c>
      <c r="O210" s="8" t="s">
        <v>725</v>
      </c>
      <c r="P210" s="10">
        <v>45783</v>
      </c>
    </row>
    <row r="211" spans="1:16" ht="135" x14ac:dyDescent="0.2">
      <c r="A211" s="3" t="s">
        <v>25</v>
      </c>
      <c r="B211" s="4" t="s">
        <v>25</v>
      </c>
      <c r="C211" s="4" t="s">
        <v>726</v>
      </c>
      <c r="D211" s="4" t="s">
        <v>654</v>
      </c>
      <c r="E211" s="4" t="s">
        <v>110</v>
      </c>
      <c r="F211" s="5">
        <v>1</v>
      </c>
      <c r="G211" s="6">
        <v>245.9</v>
      </c>
      <c r="H211" s="12">
        <f>G211*0.14</f>
        <v>34.426000000000002</v>
      </c>
      <c r="I211" s="13">
        <f>G211*0.22</f>
        <v>54.097999999999999</v>
      </c>
      <c r="J211" s="13">
        <f t="shared" si="27"/>
        <v>334.42400000000004</v>
      </c>
      <c r="K211" s="13">
        <f t="shared" si="26"/>
        <v>367.86640000000006</v>
      </c>
      <c r="L211" s="7"/>
      <c r="M211" s="4" t="s">
        <v>975</v>
      </c>
      <c r="N211" s="7" t="s">
        <v>976</v>
      </c>
      <c r="O211" s="8" t="s">
        <v>727</v>
      </c>
      <c r="P211" s="10">
        <v>45783</v>
      </c>
    </row>
    <row r="212" spans="1:16" ht="135" x14ac:dyDescent="0.2">
      <c r="A212" s="3" t="s">
        <v>26</v>
      </c>
      <c r="B212" s="4" t="s">
        <v>603</v>
      </c>
      <c r="C212" s="4" t="s">
        <v>246</v>
      </c>
      <c r="D212" s="4" t="s">
        <v>572</v>
      </c>
      <c r="E212" s="4" t="s">
        <v>114</v>
      </c>
      <c r="F212" s="5">
        <v>10</v>
      </c>
      <c r="G212" s="6">
        <v>80.17</v>
      </c>
      <c r="H212" s="12">
        <f>G212*0.17</f>
        <v>13.628900000000002</v>
      </c>
      <c r="I212" s="13">
        <f>G212*0.3</f>
        <v>24.050999999999998</v>
      </c>
      <c r="J212" s="13">
        <f t="shared" si="27"/>
        <v>117.84990000000001</v>
      </c>
      <c r="K212" s="13">
        <f t="shared" si="26"/>
        <v>129.63489000000001</v>
      </c>
      <c r="L212" s="7"/>
      <c r="M212" s="4" t="s">
        <v>956</v>
      </c>
      <c r="N212" s="7" t="s">
        <v>957</v>
      </c>
      <c r="O212" s="8" t="s">
        <v>965</v>
      </c>
      <c r="P212" s="10">
        <v>45783</v>
      </c>
    </row>
    <row r="213" spans="1:16" ht="135" x14ac:dyDescent="0.2">
      <c r="A213" s="3" t="s">
        <v>26</v>
      </c>
      <c r="B213" s="4" t="s">
        <v>603</v>
      </c>
      <c r="C213" s="4" t="s">
        <v>593</v>
      </c>
      <c r="D213" s="4" t="s">
        <v>572</v>
      </c>
      <c r="E213" s="4" t="s">
        <v>114</v>
      </c>
      <c r="F213" s="5">
        <v>5</v>
      </c>
      <c r="G213" s="6">
        <v>40.090000000000003</v>
      </c>
      <c r="H213" s="12">
        <f>G213*0.17</f>
        <v>6.8153000000000015</v>
      </c>
      <c r="I213" s="13">
        <f>G213*0.3</f>
        <v>12.027000000000001</v>
      </c>
      <c r="J213" s="13">
        <f t="shared" si="27"/>
        <v>58.932300000000005</v>
      </c>
      <c r="K213" s="13">
        <f t="shared" si="26"/>
        <v>64.825530000000015</v>
      </c>
      <c r="L213" s="7"/>
      <c r="M213" s="4" t="s">
        <v>956</v>
      </c>
      <c r="N213" s="7" t="s">
        <v>957</v>
      </c>
      <c r="O213" s="8" t="s">
        <v>964</v>
      </c>
      <c r="P213" s="10">
        <v>45783</v>
      </c>
    </row>
    <row r="214" spans="1:16" ht="135" x14ac:dyDescent="0.2">
      <c r="A214" s="3" t="s">
        <v>26</v>
      </c>
      <c r="B214" s="4" t="s">
        <v>603</v>
      </c>
      <c r="C214" s="4" t="s">
        <v>592</v>
      </c>
      <c r="D214" s="4" t="s">
        <v>572</v>
      </c>
      <c r="E214" s="4" t="s">
        <v>114</v>
      </c>
      <c r="F214" s="5">
        <v>10</v>
      </c>
      <c r="G214" s="6">
        <v>322.73</v>
      </c>
      <c r="H214" s="12">
        <f>G214*0.14</f>
        <v>45.182200000000009</v>
      </c>
      <c r="I214" s="13">
        <f>G214*0.22</f>
        <v>71.000600000000006</v>
      </c>
      <c r="J214" s="13">
        <f t="shared" si="27"/>
        <v>438.91280000000006</v>
      </c>
      <c r="K214" s="13">
        <f t="shared" si="26"/>
        <v>482.80408000000011</v>
      </c>
      <c r="L214" s="7"/>
      <c r="M214" s="4" t="s">
        <v>956</v>
      </c>
      <c r="N214" s="7" t="s">
        <v>957</v>
      </c>
      <c r="O214" s="8" t="s">
        <v>962</v>
      </c>
      <c r="P214" s="10">
        <v>45783</v>
      </c>
    </row>
    <row r="215" spans="1:16" ht="135" x14ac:dyDescent="0.2">
      <c r="A215" s="3" t="s">
        <v>26</v>
      </c>
      <c r="B215" s="4" t="s">
        <v>603</v>
      </c>
      <c r="C215" s="4" t="s">
        <v>591</v>
      </c>
      <c r="D215" s="4" t="s">
        <v>572</v>
      </c>
      <c r="E215" s="4" t="s">
        <v>114</v>
      </c>
      <c r="F215" s="5">
        <v>5</v>
      </c>
      <c r="G215" s="6">
        <v>161.37</v>
      </c>
      <c r="H215" s="12">
        <f>G215*0.14</f>
        <v>22.591800000000003</v>
      </c>
      <c r="I215" s="13">
        <f>G215*0.22</f>
        <v>35.501400000000004</v>
      </c>
      <c r="J215" s="13">
        <f t="shared" si="27"/>
        <v>219.46320000000003</v>
      </c>
      <c r="K215" s="13">
        <f t="shared" si="26"/>
        <v>241.40952000000004</v>
      </c>
      <c r="L215" s="7"/>
      <c r="M215" s="4" t="s">
        <v>956</v>
      </c>
      <c r="N215" s="7" t="s">
        <v>957</v>
      </c>
      <c r="O215" s="8" t="s">
        <v>961</v>
      </c>
      <c r="P215" s="10">
        <v>45783</v>
      </c>
    </row>
    <row r="216" spans="1:16" ht="135" x14ac:dyDescent="0.2">
      <c r="A216" s="3" t="s">
        <v>26</v>
      </c>
      <c r="B216" s="4" t="s">
        <v>603</v>
      </c>
      <c r="C216" s="4" t="s">
        <v>245</v>
      </c>
      <c r="D216" s="4" t="s">
        <v>572</v>
      </c>
      <c r="E216" s="4" t="s">
        <v>114</v>
      </c>
      <c r="F216" s="5">
        <v>10</v>
      </c>
      <c r="G216" s="6">
        <v>74.2</v>
      </c>
      <c r="H216" s="12">
        <f>G216*0.17</f>
        <v>12.614000000000001</v>
      </c>
      <c r="I216" s="13">
        <f>G216*0.3</f>
        <v>22.26</v>
      </c>
      <c r="J216" s="13">
        <f t="shared" si="27"/>
        <v>109.07400000000001</v>
      </c>
      <c r="K216" s="13">
        <f t="shared" si="26"/>
        <v>119.98140000000002</v>
      </c>
      <c r="L216" s="7"/>
      <c r="M216" s="4" t="s">
        <v>956</v>
      </c>
      <c r="N216" s="7" t="s">
        <v>957</v>
      </c>
      <c r="O216" s="8" t="s">
        <v>963</v>
      </c>
      <c r="P216" s="10">
        <v>45783</v>
      </c>
    </row>
    <row r="217" spans="1:16" ht="135" x14ac:dyDescent="0.2">
      <c r="A217" s="3" t="s">
        <v>26</v>
      </c>
      <c r="B217" s="4" t="s">
        <v>603</v>
      </c>
      <c r="C217" s="4" t="s">
        <v>607</v>
      </c>
      <c r="D217" s="4" t="s">
        <v>572</v>
      </c>
      <c r="E217" s="4" t="s">
        <v>114</v>
      </c>
      <c r="F217" s="5">
        <v>5</v>
      </c>
      <c r="G217" s="6">
        <v>37.1</v>
      </c>
      <c r="H217" s="12">
        <f>G217*0.17</f>
        <v>6.3070000000000004</v>
      </c>
      <c r="I217" s="13">
        <f>G217*0.3</f>
        <v>11.13</v>
      </c>
      <c r="J217" s="13">
        <f t="shared" si="27"/>
        <v>54.537000000000006</v>
      </c>
      <c r="K217" s="13">
        <f t="shared" si="26"/>
        <v>59.990700000000011</v>
      </c>
      <c r="L217" s="7"/>
      <c r="M217" s="4" t="s">
        <v>956</v>
      </c>
      <c r="N217" s="7" t="s">
        <v>957</v>
      </c>
      <c r="O217" s="8" t="s">
        <v>960</v>
      </c>
      <c r="P217" s="10">
        <v>45783</v>
      </c>
    </row>
    <row r="218" spans="1:16" ht="135" x14ac:dyDescent="0.2">
      <c r="A218" s="3" t="s">
        <v>26</v>
      </c>
      <c r="B218" s="4" t="s">
        <v>603</v>
      </c>
      <c r="C218" s="4" t="s">
        <v>590</v>
      </c>
      <c r="D218" s="4" t="s">
        <v>572</v>
      </c>
      <c r="E218" s="4" t="s">
        <v>114</v>
      </c>
      <c r="F218" s="5">
        <v>10</v>
      </c>
      <c r="G218" s="6">
        <v>161.37</v>
      </c>
      <c r="H218" s="12">
        <f>G218*0.14</f>
        <v>22.591800000000003</v>
      </c>
      <c r="I218" s="13">
        <f>G218*0.22</f>
        <v>35.501400000000004</v>
      </c>
      <c r="J218" s="13">
        <f t="shared" si="27"/>
        <v>219.46320000000003</v>
      </c>
      <c r="K218" s="13">
        <f t="shared" si="26"/>
        <v>241.40952000000004</v>
      </c>
      <c r="L218" s="7"/>
      <c r="M218" s="4" t="s">
        <v>956</v>
      </c>
      <c r="N218" s="7" t="s">
        <v>957</v>
      </c>
      <c r="O218" s="8" t="s">
        <v>959</v>
      </c>
      <c r="P218" s="10">
        <v>45783</v>
      </c>
    </row>
    <row r="219" spans="1:16" ht="135" x14ac:dyDescent="0.2">
      <c r="A219" s="3" t="s">
        <v>26</v>
      </c>
      <c r="B219" s="4" t="s">
        <v>603</v>
      </c>
      <c r="C219" s="4" t="s">
        <v>589</v>
      </c>
      <c r="D219" s="4" t="s">
        <v>572</v>
      </c>
      <c r="E219" s="4" t="s">
        <v>114</v>
      </c>
      <c r="F219" s="5">
        <v>5</v>
      </c>
      <c r="G219" s="6">
        <v>80.680000000000007</v>
      </c>
      <c r="H219" s="12">
        <f>G219*0.17</f>
        <v>13.715600000000002</v>
      </c>
      <c r="I219" s="13">
        <f>G219*0.3</f>
        <v>24.204000000000001</v>
      </c>
      <c r="J219" s="13">
        <f t="shared" si="27"/>
        <v>118.59960000000001</v>
      </c>
      <c r="K219" s="13">
        <f t="shared" si="26"/>
        <v>130.45956000000001</v>
      </c>
      <c r="L219" s="7"/>
      <c r="M219" s="4" t="s">
        <v>956</v>
      </c>
      <c r="N219" s="7" t="s">
        <v>957</v>
      </c>
      <c r="O219" s="8" t="s">
        <v>958</v>
      </c>
      <c r="P219" s="10">
        <v>45783</v>
      </c>
    </row>
    <row r="220" spans="1:16" ht="105" x14ac:dyDescent="0.2">
      <c r="A220" s="3" t="s">
        <v>27</v>
      </c>
      <c r="B220" s="4" t="s">
        <v>261</v>
      </c>
      <c r="C220" s="4" t="s">
        <v>57</v>
      </c>
      <c r="D220" s="4" t="s">
        <v>188</v>
      </c>
      <c r="E220" s="4" t="s">
        <v>133</v>
      </c>
      <c r="F220" s="5">
        <v>30</v>
      </c>
      <c r="G220" s="6">
        <v>101.54</v>
      </c>
      <c r="H220" s="12">
        <f>G220*0.14</f>
        <v>14.215600000000002</v>
      </c>
      <c r="I220" s="13">
        <f>G220*0.22</f>
        <v>22.338800000000003</v>
      </c>
      <c r="J220" s="13">
        <f t="shared" si="27"/>
        <v>138.09440000000001</v>
      </c>
      <c r="K220" s="13">
        <f t="shared" si="26"/>
        <v>151.90384000000003</v>
      </c>
      <c r="L220" s="7"/>
      <c r="M220" s="4" t="s">
        <v>1213</v>
      </c>
      <c r="N220" s="7" t="s">
        <v>1214</v>
      </c>
      <c r="O220" s="8" t="s">
        <v>264</v>
      </c>
      <c r="P220" s="10">
        <v>45784</v>
      </c>
    </row>
    <row r="221" spans="1:16" ht="105" x14ac:dyDescent="0.2">
      <c r="A221" s="3" t="s">
        <v>27</v>
      </c>
      <c r="B221" s="4" t="s">
        <v>261</v>
      </c>
      <c r="C221" s="4" t="s">
        <v>104</v>
      </c>
      <c r="D221" s="4" t="s">
        <v>188</v>
      </c>
      <c r="E221" s="4" t="s">
        <v>133</v>
      </c>
      <c r="F221" s="5">
        <v>30</v>
      </c>
      <c r="G221" s="6">
        <v>101.54</v>
      </c>
      <c r="H221" s="12">
        <f>G221*0.14</f>
        <v>14.215600000000002</v>
      </c>
      <c r="I221" s="13">
        <f>G221*0.22</f>
        <v>22.338800000000003</v>
      </c>
      <c r="J221" s="13">
        <f t="shared" si="27"/>
        <v>138.09440000000001</v>
      </c>
      <c r="K221" s="13">
        <f t="shared" si="26"/>
        <v>151.90384000000003</v>
      </c>
      <c r="L221" s="7"/>
      <c r="M221" s="4" t="s">
        <v>1213</v>
      </c>
      <c r="N221" s="7" t="s">
        <v>1214</v>
      </c>
      <c r="O221" s="8" t="s">
        <v>265</v>
      </c>
      <c r="P221" s="10">
        <v>45784</v>
      </c>
    </row>
    <row r="222" spans="1:16" ht="105" x14ac:dyDescent="0.2">
      <c r="A222" s="3" t="s">
        <v>27</v>
      </c>
      <c r="B222" s="4" t="s">
        <v>261</v>
      </c>
      <c r="C222" s="4" t="s">
        <v>136</v>
      </c>
      <c r="D222" s="4" t="s">
        <v>188</v>
      </c>
      <c r="E222" s="4" t="s">
        <v>133</v>
      </c>
      <c r="F222" s="5">
        <v>30</v>
      </c>
      <c r="G222" s="6">
        <v>180.64</v>
      </c>
      <c r="H222" s="12">
        <f>G222*0.14</f>
        <v>25.2896</v>
      </c>
      <c r="I222" s="13">
        <f>G222*0.22</f>
        <v>39.7408</v>
      </c>
      <c r="J222" s="13">
        <f t="shared" si="27"/>
        <v>245.6704</v>
      </c>
      <c r="K222" s="13">
        <f t="shared" si="26"/>
        <v>270.23744000000005</v>
      </c>
      <c r="L222" s="7"/>
      <c r="M222" s="4" t="s">
        <v>1213</v>
      </c>
      <c r="N222" s="7" t="s">
        <v>1214</v>
      </c>
      <c r="O222" s="8" t="s">
        <v>266</v>
      </c>
      <c r="P222" s="10">
        <v>45784</v>
      </c>
    </row>
    <row r="223" spans="1:16" ht="105" x14ac:dyDescent="0.2">
      <c r="A223" s="3" t="s">
        <v>27</v>
      </c>
      <c r="B223" s="4" t="s">
        <v>261</v>
      </c>
      <c r="C223" s="4" t="s">
        <v>315</v>
      </c>
      <c r="D223" s="4" t="s">
        <v>188</v>
      </c>
      <c r="E223" s="4" t="s">
        <v>133</v>
      </c>
      <c r="F223" s="5">
        <v>30</v>
      </c>
      <c r="G223" s="6">
        <v>180.64</v>
      </c>
      <c r="H223" s="12">
        <f>G223*0.14</f>
        <v>25.2896</v>
      </c>
      <c r="I223" s="13">
        <f>G223*0.22</f>
        <v>39.7408</v>
      </c>
      <c r="J223" s="13">
        <f t="shared" si="27"/>
        <v>245.6704</v>
      </c>
      <c r="K223" s="13">
        <f t="shared" si="26"/>
        <v>270.23744000000005</v>
      </c>
      <c r="L223" s="7"/>
      <c r="M223" s="4" t="s">
        <v>1213</v>
      </c>
      <c r="N223" s="7" t="s">
        <v>1214</v>
      </c>
      <c r="O223" s="8" t="s">
        <v>267</v>
      </c>
      <c r="P223" s="10">
        <v>45784</v>
      </c>
    </row>
    <row r="224" spans="1:16" ht="105" x14ac:dyDescent="0.2">
      <c r="A224" s="3" t="s">
        <v>27</v>
      </c>
      <c r="B224" s="4" t="s">
        <v>261</v>
      </c>
      <c r="C224" s="4" t="s">
        <v>47</v>
      </c>
      <c r="D224" s="4" t="s">
        <v>188</v>
      </c>
      <c r="E224" s="4" t="s">
        <v>133</v>
      </c>
      <c r="F224" s="5">
        <v>30</v>
      </c>
      <c r="G224" s="6">
        <v>68.5</v>
      </c>
      <c r="H224" s="12">
        <f>G224*0.17</f>
        <v>11.645000000000001</v>
      </c>
      <c r="I224" s="13">
        <f>G224*0.3</f>
        <v>20.55</v>
      </c>
      <c r="J224" s="13">
        <f t="shared" si="27"/>
        <v>100.69499999999999</v>
      </c>
      <c r="K224" s="13">
        <f t="shared" si="26"/>
        <v>110.7645</v>
      </c>
      <c r="L224" s="7"/>
      <c r="M224" s="4" t="s">
        <v>1213</v>
      </c>
      <c r="N224" s="7" t="s">
        <v>1214</v>
      </c>
      <c r="O224" s="8" t="s">
        <v>262</v>
      </c>
      <c r="P224" s="10">
        <v>45784</v>
      </c>
    </row>
    <row r="225" spans="1:16" ht="105" x14ac:dyDescent="0.2">
      <c r="A225" s="3" t="s">
        <v>27</v>
      </c>
      <c r="B225" s="4" t="s">
        <v>261</v>
      </c>
      <c r="C225" s="4" t="s">
        <v>251</v>
      </c>
      <c r="D225" s="4" t="s">
        <v>188</v>
      </c>
      <c r="E225" s="4" t="s">
        <v>133</v>
      </c>
      <c r="F225" s="5">
        <v>30</v>
      </c>
      <c r="G225" s="6">
        <v>68.5</v>
      </c>
      <c r="H225" s="12">
        <f>G225*0.17</f>
        <v>11.645000000000001</v>
      </c>
      <c r="I225" s="13">
        <f>G225*0.3</f>
        <v>20.55</v>
      </c>
      <c r="J225" s="13">
        <f t="shared" si="27"/>
        <v>100.69499999999999</v>
      </c>
      <c r="K225" s="13">
        <f t="shared" si="26"/>
        <v>110.7645</v>
      </c>
      <c r="L225" s="7"/>
      <c r="M225" s="4" t="s">
        <v>1213</v>
      </c>
      <c r="N225" s="7" t="s">
        <v>1214</v>
      </c>
      <c r="O225" s="8" t="s">
        <v>263</v>
      </c>
      <c r="P225" s="10">
        <v>45784</v>
      </c>
    </row>
    <row r="226" spans="1:16" ht="135" x14ac:dyDescent="0.2">
      <c r="A226" s="3" t="s">
        <v>28</v>
      </c>
      <c r="B226" s="4" t="s">
        <v>28</v>
      </c>
      <c r="C226" s="4" t="s">
        <v>815</v>
      </c>
      <c r="D226" s="4" t="s">
        <v>755</v>
      </c>
      <c r="E226" s="4" t="s">
        <v>101</v>
      </c>
      <c r="F226" s="5">
        <v>10</v>
      </c>
      <c r="G226" s="6">
        <v>5250.9</v>
      </c>
      <c r="H226" s="12">
        <f>G226*0.1</f>
        <v>525.09</v>
      </c>
      <c r="I226" s="13">
        <f>G226*0.15</f>
        <v>787.63499999999988</v>
      </c>
      <c r="J226" s="13">
        <f t="shared" si="27"/>
        <v>6563.625</v>
      </c>
      <c r="K226" s="13">
        <f t="shared" si="26"/>
        <v>7219.9875000000002</v>
      </c>
      <c r="L226" s="7"/>
      <c r="M226" s="4" t="s">
        <v>1018</v>
      </c>
      <c r="N226" s="7" t="s">
        <v>1019</v>
      </c>
      <c r="O226" s="8" t="s">
        <v>1020</v>
      </c>
      <c r="P226" s="10">
        <v>45783</v>
      </c>
    </row>
    <row r="227" spans="1:16" ht="120" x14ac:dyDescent="0.2">
      <c r="A227" s="3" t="s">
        <v>29</v>
      </c>
      <c r="B227" s="4" t="s">
        <v>29</v>
      </c>
      <c r="C227" s="4" t="s">
        <v>361</v>
      </c>
      <c r="D227" s="4" t="s">
        <v>901</v>
      </c>
      <c r="E227" s="4" t="s">
        <v>93</v>
      </c>
      <c r="F227" s="5">
        <v>28</v>
      </c>
      <c r="G227" s="6">
        <v>128.79</v>
      </c>
      <c r="H227" s="12">
        <f>G227*0.14</f>
        <v>18.0306</v>
      </c>
      <c r="I227" s="13">
        <f>G227*0.22</f>
        <v>28.3338</v>
      </c>
      <c r="J227" s="13">
        <f t="shared" si="27"/>
        <v>175.15439999999998</v>
      </c>
      <c r="K227" s="13">
        <f t="shared" si="26"/>
        <v>192.66983999999999</v>
      </c>
      <c r="L227" s="7"/>
      <c r="M227" s="4" t="s">
        <v>282</v>
      </c>
      <c r="N227" s="7" t="s">
        <v>1220</v>
      </c>
      <c r="O227" s="8" t="s">
        <v>902</v>
      </c>
      <c r="P227" s="10">
        <v>45784</v>
      </c>
    </row>
    <row r="228" spans="1:16" ht="105" x14ac:dyDescent="0.2">
      <c r="A228" s="3" t="s">
        <v>29</v>
      </c>
      <c r="B228" s="4" t="s">
        <v>604</v>
      </c>
      <c r="C228" s="4" t="s">
        <v>696</v>
      </c>
      <c r="D228" s="4" t="s">
        <v>828</v>
      </c>
      <c r="E228" s="4" t="s">
        <v>93</v>
      </c>
      <c r="F228" s="5">
        <v>30</v>
      </c>
      <c r="G228" s="6">
        <v>49.3</v>
      </c>
      <c r="H228" s="12">
        <f>G228*0.17</f>
        <v>8.3810000000000002</v>
      </c>
      <c r="I228" s="13">
        <f>G228*0.3</f>
        <v>14.79</v>
      </c>
      <c r="J228" s="13">
        <f t="shared" si="27"/>
        <v>72.471000000000004</v>
      </c>
      <c r="K228" s="13">
        <f t="shared" si="26"/>
        <v>79.718100000000007</v>
      </c>
      <c r="L228" s="7"/>
      <c r="M228" s="4" t="s">
        <v>697</v>
      </c>
      <c r="N228" s="7" t="s">
        <v>1252</v>
      </c>
      <c r="O228" s="8" t="s">
        <v>605</v>
      </c>
      <c r="P228" s="10">
        <v>45784</v>
      </c>
    </row>
    <row r="229" spans="1:16" ht="105" x14ac:dyDescent="0.2">
      <c r="A229" s="3" t="s">
        <v>29</v>
      </c>
      <c r="B229" s="4" t="s">
        <v>604</v>
      </c>
      <c r="C229" s="4" t="s">
        <v>428</v>
      </c>
      <c r="D229" s="4" t="s">
        <v>828</v>
      </c>
      <c r="E229" s="4" t="s">
        <v>93</v>
      </c>
      <c r="F229" s="5">
        <v>30</v>
      </c>
      <c r="G229" s="6">
        <v>98.7</v>
      </c>
      <c r="H229" s="12">
        <f>G229*0.17</f>
        <v>16.779</v>
      </c>
      <c r="I229" s="13">
        <f>G229*0.3</f>
        <v>29.61</v>
      </c>
      <c r="J229" s="13">
        <f t="shared" si="27"/>
        <v>145.089</v>
      </c>
      <c r="K229" s="13">
        <f t="shared" si="26"/>
        <v>159.59790000000001</v>
      </c>
      <c r="L229" s="7"/>
      <c r="M229" s="4" t="s">
        <v>697</v>
      </c>
      <c r="N229" s="7" t="s">
        <v>1252</v>
      </c>
      <c r="O229" s="8" t="s">
        <v>606</v>
      </c>
      <c r="P229" s="10">
        <v>45784</v>
      </c>
    </row>
    <row r="230" spans="1:16" ht="150" x14ac:dyDescent="0.2">
      <c r="A230" s="3" t="s">
        <v>29</v>
      </c>
      <c r="B230" s="4" t="s">
        <v>362</v>
      </c>
      <c r="C230" s="4" t="s">
        <v>1063</v>
      </c>
      <c r="D230" s="4" t="s">
        <v>199</v>
      </c>
      <c r="E230" s="4" t="s">
        <v>93</v>
      </c>
      <c r="F230" s="5">
        <v>120</v>
      </c>
      <c r="G230" s="6">
        <v>533.44000000000005</v>
      </c>
      <c r="H230" s="12">
        <f>G230*0.1</f>
        <v>53.344000000000008</v>
      </c>
      <c r="I230" s="13">
        <f>G230*0.15</f>
        <v>80.016000000000005</v>
      </c>
      <c r="J230" s="13">
        <f t="shared" si="27"/>
        <v>666.80000000000007</v>
      </c>
      <c r="K230" s="13">
        <f t="shared" si="26"/>
        <v>733.48000000000013</v>
      </c>
      <c r="L230" s="7"/>
      <c r="M230" s="4" t="s">
        <v>895</v>
      </c>
      <c r="N230" s="7" t="s">
        <v>1061</v>
      </c>
      <c r="O230" s="8" t="s">
        <v>1064</v>
      </c>
      <c r="P230" s="10">
        <v>45783</v>
      </c>
    </row>
    <row r="231" spans="1:16" ht="150" x14ac:dyDescent="0.2">
      <c r="A231" s="3" t="s">
        <v>29</v>
      </c>
      <c r="B231" s="4" t="s">
        <v>362</v>
      </c>
      <c r="C231" s="4" t="s">
        <v>1060</v>
      </c>
      <c r="D231" s="4" t="s">
        <v>199</v>
      </c>
      <c r="E231" s="4" t="s">
        <v>93</v>
      </c>
      <c r="F231" s="5">
        <v>120</v>
      </c>
      <c r="G231" s="6">
        <v>478.8</v>
      </c>
      <c r="H231" s="12">
        <f>G231*0.14</f>
        <v>67.032000000000011</v>
      </c>
      <c r="I231" s="13">
        <f>G231*0.22</f>
        <v>105.336</v>
      </c>
      <c r="J231" s="13">
        <f t="shared" si="27"/>
        <v>651.16800000000001</v>
      </c>
      <c r="K231" s="13">
        <f t="shared" si="26"/>
        <v>716.28480000000002</v>
      </c>
      <c r="L231" s="7"/>
      <c r="M231" s="4" t="s">
        <v>895</v>
      </c>
      <c r="N231" s="7" t="s">
        <v>1061</v>
      </c>
      <c r="O231" s="8" t="s">
        <v>1062</v>
      </c>
      <c r="P231" s="10">
        <v>45783</v>
      </c>
    </row>
    <row r="232" spans="1:16" ht="120" x14ac:dyDescent="0.2">
      <c r="A232" s="3" t="s">
        <v>338</v>
      </c>
      <c r="B232" s="4" t="s">
        <v>904</v>
      </c>
      <c r="C232" s="4" t="s">
        <v>237</v>
      </c>
      <c r="D232" s="4" t="s">
        <v>1052</v>
      </c>
      <c r="E232" s="4" t="s">
        <v>339</v>
      </c>
      <c r="F232" s="5">
        <v>60</v>
      </c>
      <c r="G232" s="6">
        <v>10089.6</v>
      </c>
      <c r="H232" s="12">
        <f>G232*0.1</f>
        <v>1008.96</v>
      </c>
      <c r="I232" s="13">
        <f>G232*0.15</f>
        <v>1513.44</v>
      </c>
      <c r="J232" s="13">
        <f t="shared" si="27"/>
        <v>12612.000000000002</v>
      </c>
      <c r="K232" s="13">
        <f t="shared" si="26"/>
        <v>13873.200000000003</v>
      </c>
      <c r="L232" s="7"/>
      <c r="M232" s="4" t="s">
        <v>905</v>
      </c>
      <c r="N232" s="7" t="s">
        <v>1051</v>
      </c>
      <c r="O232" s="8" t="s">
        <v>340</v>
      </c>
      <c r="P232" s="10">
        <v>45783</v>
      </c>
    </row>
    <row r="233" spans="1:16" ht="120" x14ac:dyDescent="0.2">
      <c r="A233" s="3" t="s">
        <v>338</v>
      </c>
      <c r="B233" s="4" t="s">
        <v>904</v>
      </c>
      <c r="C233" s="4" t="s">
        <v>810</v>
      </c>
      <c r="D233" s="4" t="s">
        <v>1052</v>
      </c>
      <c r="E233" s="4" t="s">
        <v>339</v>
      </c>
      <c r="F233" s="5">
        <v>60</v>
      </c>
      <c r="G233" s="6">
        <v>18333</v>
      </c>
      <c r="H233" s="12">
        <f>G233*0.1</f>
        <v>1833.3000000000002</v>
      </c>
      <c r="I233" s="13">
        <f>G233*0.15</f>
        <v>2749.95</v>
      </c>
      <c r="J233" s="13">
        <f t="shared" si="27"/>
        <v>22916.25</v>
      </c>
      <c r="K233" s="13">
        <f t="shared" si="26"/>
        <v>25207.875000000004</v>
      </c>
      <c r="L233" s="7"/>
      <c r="M233" s="4" t="s">
        <v>905</v>
      </c>
      <c r="N233" s="7" t="s">
        <v>1051</v>
      </c>
      <c r="O233" s="8" t="s">
        <v>341</v>
      </c>
      <c r="P233" s="10">
        <v>45783</v>
      </c>
    </row>
    <row r="234" spans="1:16" ht="180" x14ac:dyDescent="0.2">
      <c r="A234" s="3" t="s">
        <v>149</v>
      </c>
      <c r="B234" s="4" t="s">
        <v>149</v>
      </c>
      <c r="C234" s="4" t="s">
        <v>807</v>
      </c>
      <c r="D234" s="4" t="s">
        <v>587</v>
      </c>
      <c r="E234" s="4" t="s">
        <v>355</v>
      </c>
      <c r="F234" s="5">
        <v>1</v>
      </c>
      <c r="G234" s="6">
        <v>2332.5500000000002</v>
      </c>
      <c r="H234" s="12">
        <f>G234*0.1</f>
        <v>233.25500000000002</v>
      </c>
      <c r="I234" s="13">
        <f>G234*0.15</f>
        <v>349.88249999999999</v>
      </c>
      <c r="J234" s="13">
        <f t="shared" si="27"/>
        <v>2915.6875000000005</v>
      </c>
      <c r="K234" s="13">
        <f t="shared" si="26"/>
        <v>3207.2562500000008</v>
      </c>
      <c r="L234" s="7"/>
      <c r="M234" s="4" t="s">
        <v>954</v>
      </c>
      <c r="N234" s="7" t="s">
        <v>949</v>
      </c>
      <c r="O234" s="8" t="s">
        <v>955</v>
      </c>
      <c r="P234" s="10">
        <v>45782</v>
      </c>
    </row>
    <row r="235" spans="1:16" ht="135" x14ac:dyDescent="0.2">
      <c r="A235" s="3" t="s">
        <v>30</v>
      </c>
      <c r="B235" s="4" t="s">
        <v>719</v>
      </c>
      <c r="C235" s="4" t="s">
        <v>396</v>
      </c>
      <c r="D235" s="4" t="s">
        <v>654</v>
      </c>
      <c r="E235" s="4" t="s">
        <v>144</v>
      </c>
      <c r="F235" s="5">
        <v>1</v>
      </c>
      <c r="G235" s="6">
        <v>260.94</v>
      </c>
      <c r="H235" s="12">
        <f>G235*0.14</f>
        <v>36.531600000000005</v>
      </c>
      <c r="I235" s="13">
        <f>G235*0.22</f>
        <v>57.406799999999997</v>
      </c>
      <c r="J235" s="13">
        <f t="shared" si="27"/>
        <v>354.8784</v>
      </c>
      <c r="K235" s="13">
        <f t="shared" si="26"/>
        <v>390.36624</v>
      </c>
      <c r="L235" s="7"/>
      <c r="M235" s="4" t="s">
        <v>970</v>
      </c>
      <c r="N235" s="7" t="s">
        <v>971</v>
      </c>
      <c r="O235" s="8" t="s">
        <v>721</v>
      </c>
      <c r="P235" s="10">
        <v>45783</v>
      </c>
    </row>
    <row r="236" spans="1:16" ht="135" x14ac:dyDescent="0.2">
      <c r="A236" s="3" t="s">
        <v>30</v>
      </c>
      <c r="B236" s="4" t="s">
        <v>719</v>
      </c>
      <c r="C236" s="4" t="s">
        <v>972</v>
      </c>
      <c r="D236" s="4" t="s">
        <v>654</v>
      </c>
      <c r="E236" s="4" t="s">
        <v>144</v>
      </c>
      <c r="F236" s="5">
        <v>10</v>
      </c>
      <c r="G236" s="6">
        <v>2454.3000000000002</v>
      </c>
      <c r="H236" s="12">
        <f t="shared" ref="H236:H243" si="28">G236*0.1</f>
        <v>245.43000000000004</v>
      </c>
      <c r="I236" s="13">
        <f t="shared" ref="I236:I243" si="29">G236*0.15</f>
        <v>368.14500000000004</v>
      </c>
      <c r="J236" s="13">
        <f t="shared" si="27"/>
        <v>3067.875</v>
      </c>
      <c r="K236" s="13">
        <f t="shared" si="26"/>
        <v>3374.6625000000004</v>
      </c>
      <c r="L236" s="7"/>
      <c r="M236" s="4" t="s">
        <v>970</v>
      </c>
      <c r="N236" s="7" t="s">
        <v>971</v>
      </c>
      <c r="O236" s="8" t="s">
        <v>741</v>
      </c>
      <c r="P236" s="10">
        <v>45783</v>
      </c>
    </row>
    <row r="237" spans="1:16" ht="135" x14ac:dyDescent="0.2">
      <c r="A237" s="3" t="s">
        <v>30</v>
      </c>
      <c r="B237" s="4" t="s">
        <v>719</v>
      </c>
      <c r="C237" s="4" t="s">
        <v>739</v>
      </c>
      <c r="D237" s="4" t="s">
        <v>654</v>
      </c>
      <c r="E237" s="4" t="s">
        <v>144</v>
      </c>
      <c r="F237" s="5">
        <v>5</v>
      </c>
      <c r="G237" s="6">
        <v>1227.1500000000001</v>
      </c>
      <c r="H237" s="12">
        <f t="shared" si="28"/>
        <v>122.71500000000002</v>
      </c>
      <c r="I237" s="13">
        <f t="shared" si="29"/>
        <v>184.07250000000002</v>
      </c>
      <c r="J237" s="13">
        <f t="shared" si="27"/>
        <v>1533.9375</v>
      </c>
      <c r="K237" s="13">
        <f t="shared" si="26"/>
        <v>1687.3312500000002</v>
      </c>
      <c r="L237" s="7"/>
      <c r="M237" s="4" t="s">
        <v>970</v>
      </c>
      <c r="N237" s="7" t="s">
        <v>971</v>
      </c>
      <c r="O237" s="8" t="s">
        <v>740</v>
      </c>
      <c r="P237" s="10">
        <v>45783</v>
      </c>
    </row>
    <row r="238" spans="1:16" ht="135" x14ac:dyDescent="0.2">
      <c r="A238" s="3" t="s">
        <v>30</v>
      </c>
      <c r="B238" s="4" t="s">
        <v>719</v>
      </c>
      <c r="C238" s="4" t="s">
        <v>347</v>
      </c>
      <c r="D238" s="4" t="s">
        <v>654</v>
      </c>
      <c r="E238" s="4" t="s">
        <v>144</v>
      </c>
      <c r="F238" s="5">
        <v>1</v>
      </c>
      <c r="G238" s="6">
        <v>521.89</v>
      </c>
      <c r="H238" s="12">
        <f t="shared" si="28"/>
        <v>52.189</v>
      </c>
      <c r="I238" s="13">
        <f t="shared" si="29"/>
        <v>78.283499999999989</v>
      </c>
      <c r="J238" s="13">
        <f t="shared" si="27"/>
        <v>652.36249999999995</v>
      </c>
      <c r="K238" s="13">
        <f t="shared" si="26"/>
        <v>717.59875</v>
      </c>
      <c r="L238" s="7"/>
      <c r="M238" s="4" t="s">
        <v>970</v>
      </c>
      <c r="N238" s="7" t="s">
        <v>971</v>
      </c>
      <c r="O238" s="8" t="s">
        <v>720</v>
      </c>
      <c r="P238" s="10">
        <v>45783</v>
      </c>
    </row>
    <row r="239" spans="1:16" ht="135" x14ac:dyDescent="0.2">
      <c r="A239" s="3" t="s">
        <v>30</v>
      </c>
      <c r="B239" s="4" t="s">
        <v>719</v>
      </c>
      <c r="C239" s="4" t="s">
        <v>346</v>
      </c>
      <c r="D239" s="4" t="s">
        <v>654</v>
      </c>
      <c r="E239" s="4" t="s">
        <v>144</v>
      </c>
      <c r="F239" s="5">
        <v>10</v>
      </c>
      <c r="G239" s="6">
        <v>4908.6099999999997</v>
      </c>
      <c r="H239" s="12">
        <f t="shared" si="28"/>
        <v>490.86099999999999</v>
      </c>
      <c r="I239" s="13">
        <f t="shared" si="29"/>
        <v>736.29149999999993</v>
      </c>
      <c r="J239" s="13">
        <f t="shared" si="27"/>
        <v>6135.7624999999998</v>
      </c>
      <c r="K239" s="13">
        <f t="shared" si="26"/>
        <v>6749.3387499999999</v>
      </c>
      <c r="L239" s="7"/>
      <c r="M239" s="4" t="s">
        <v>970</v>
      </c>
      <c r="N239" s="7" t="s">
        <v>971</v>
      </c>
      <c r="O239" s="8" t="s">
        <v>744</v>
      </c>
      <c r="P239" s="10">
        <v>45783</v>
      </c>
    </row>
    <row r="240" spans="1:16" ht="135" x14ac:dyDescent="0.2">
      <c r="A240" s="3" t="s">
        <v>30</v>
      </c>
      <c r="B240" s="4" t="s">
        <v>719</v>
      </c>
      <c r="C240" s="4" t="s">
        <v>742</v>
      </c>
      <c r="D240" s="4" t="s">
        <v>654</v>
      </c>
      <c r="E240" s="4" t="s">
        <v>144</v>
      </c>
      <c r="F240" s="5">
        <v>5</v>
      </c>
      <c r="G240" s="6">
        <v>2454.3000000000002</v>
      </c>
      <c r="H240" s="12">
        <f t="shared" si="28"/>
        <v>245.43000000000004</v>
      </c>
      <c r="I240" s="13">
        <f t="shared" si="29"/>
        <v>368.14500000000004</v>
      </c>
      <c r="J240" s="13">
        <f t="shared" si="27"/>
        <v>3067.875</v>
      </c>
      <c r="K240" s="13">
        <f t="shared" si="26"/>
        <v>3374.6625000000004</v>
      </c>
      <c r="L240" s="7"/>
      <c r="M240" s="4" t="s">
        <v>970</v>
      </c>
      <c r="N240" s="7" t="s">
        <v>971</v>
      </c>
      <c r="O240" s="8" t="s">
        <v>743</v>
      </c>
      <c r="P240" s="10">
        <v>45783</v>
      </c>
    </row>
    <row r="241" spans="1:16" ht="105" x14ac:dyDescent="0.2">
      <c r="A241" s="3" t="s">
        <v>138</v>
      </c>
      <c r="B241" s="4" t="s">
        <v>684</v>
      </c>
      <c r="C241" s="4" t="s">
        <v>120</v>
      </c>
      <c r="D241" s="4" t="s">
        <v>241</v>
      </c>
      <c r="E241" s="4" t="s">
        <v>139</v>
      </c>
      <c r="F241" s="5">
        <v>30</v>
      </c>
      <c r="G241" s="6">
        <v>720</v>
      </c>
      <c r="H241" s="12">
        <f t="shared" si="28"/>
        <v>72</v>
      </c>
      <c r="I241" s="13">
        <f t="shared" si="29"/>
        <v>108</v>
      </c>
      <c r="J241" s="13">
        <f t="shared" si="27"/>
        <v>900</v>
      </c>
      <c r="K241" s="13">
        <f t="shared" si="26"/>
        <v>990.00000000000011</v>
      </c>
      <c r="L241" s="7"/>
      <c r="M241" s="4" t="s">
        <v>685</v>
      </c>
      <c r="N241" s="7" t="s">
        <v>1109</v>
      </c>
      <c r="O241" s="8" t="s">
        <v>802</v>
      </c>
      <c r="P241" s="10">
        <v>45783</v>
      </c>
    </row>
    <row r="242" spans="1:16" ht="105" x14ac:dyDescent="0.2">
      <c r="A242" s="3" t="s">
        <v>138</v>
      </c>
      <c r="B242" s="4" t="s">
        <v>684</v>
      </c>
      <c r="C242" s="4" t="s">
        <v>329</v>
      </c>
      <c r="D242" s="4" t="s">
        <v>241</v>
      </c>
      <c r="E242" s="4" t="s">
        <v>139</v>
      </c>
      <c r="F242" s="5">
        <v>50</v>
      </c>
      <c r="G242" s="6">
        <v>1220</v>
      </c>
      <c r="H242" s="12">
        <f t="shared" si="28"/>
        <v>122</v>
      </c>
      <c r="I242" s="13">
        <f t="shared" si="29"/>
        <v>183</v>
      </c>
      <c r="J242" s="13">
        <f t="shared" si="27"/>
        <v>1525</v>
      </c>
      <c r="K242" s="13">
        <f t="shared" si="26"/>
        <v>1677.5000000000002</v>
      </c>
      <c r="L242" s="7"/>
      <c r="M242" s="4" t="s">
        <v>685</v>
      </c>
      <c r="N242" s="7" t="s">
        <v>1109</v>
      </c>
      <c r="O242" s="8" t="s">
        <v>804</v>
      </c>
      <c r="P242" s="10">
        <v>45783</v>
      </c>
    </row>
    <row r="243" spans="1:16" ht="105" x14ac:dyDescent="0.2">
      <c r="A243" s="3" t="s">
        <v>138</v>
      </c>
      <c r="B243" s="4" t="s">
        <v>684</v>
      </c>
      <c r="C243" s="4" t="s">
        <v>150</v>
      </c>
      <c r="D243" s="4" t="s">
        <v>241</v>
      </c>
      <c r="E243" s="4" t="s">
        <v>139</v>
      </c>
      <c r="F243" s="5">
        <v>100</v>
      </c>
      <c r="G243" s="6">
        <v>875</v>
      </c>
      <c r="H243" s="12">
        <f t="shared" si="28"/>
        <v>87.5</v>
      </c>
      <c r="I243" s="13">
        <f t="shared" si="29"/>
        <v>131.25</v>
      </c>
      <c r="J243" s="13">
        <f t="shared" si="27"/>
        <v>1093.75</v>
      </c>
      <c r="K243" s="13">
        <f t="shared" si="26"/>
        <v>1203.125</v>
      </c>
      <c r="L243" s="7"/>
      <c r="M243" s="4" t="s">
        <v>685</v>
      </c>
      <c r="N243" s="7" t="s">
        <v>1109</v>
      </c>
      <c r="O243" s="8" t="s">
        <v>805</v>
      </c>
      <c r="P243" s="10">
        <v>45783</v>
      </c>
    </row>
    <row r="244" spans="1:16" ht="105" x14ac:dyDescent="0.2">
      <c r="A244" s="3" t="s">
        <v>138</v>
      </c>
      <c r="B244" s="4" t="s">
        <v>684</v>
      </c>
      <c r="C244" s="4" t="s">
        <v>105</v>
      </c>
      <c r="D244" s="4" t="s">
        <v>241</v>
      </c>
      <c r="E244" s="4" t="s">
        <v>139</v>
      </c>
      <c r="F244" s="5">
        <v>30</v>
      </c>
      <c r="G244" s="6">
        <v>280</v>
      </c>
      <c r="H244" s="12">
        <f>G244*0.14</f>
        <v>39.200000000000003</v>
      </c>
      <c r="I244" s="13">
        <f>G244*0.22</f>
        <v>61.6</v>
      </c>
      <c r="J244" s="13">
        <f t="shared" si="27"/>
        <v>380.8</v>
      </c>
      <c r="K244" s="13">
        <f t="shared" si="26"/>
        <v>418.88000000000005</v>
      </c>
      <c r="L244" s="7"/>
      <c r="M244" s="4" t="s">
        <v>685</v>
      </c>
      <c r="N244" s="7" t="s">
        <v>1109</v>
      </c>
      <c r="O244" s="8" t="s">
        <v>803</v>
      </c>
      <c r="P244" s="10">
        <v>45783</v>
      </c>
    </row>
    <row r="245" spans="1:16" ht="90" x14ac:dyDescent="0.2">
      <c r="A245" s="3" t="s">
        <v>138</v>
      </c>
      <c r="B245" s="4" t="s">
        <v>684</v>
      </c>
      <c r="C245" s="4" t="s">
        <v>236</v>
      </c>
      <c r="D245" s="4" t="s">
        <v>241</v>
      </c>
      <c r="E245" s="4" t="s">
        <v>139</v>
      </c>
      <c r="F245" s="5">
        <v>30</v>
      </c>
      <c r="G245" s="6">
        <v>280</v>
      </c>
      <c r="H245" s="12">
        <f>G245*0.14</f>
        <v>39.200000000000003</v>
      </c>
      <c r="I245" s="13">
        <f>G245*0.22</f>
        <v>61.6</v>
      </c>
      <c r="J245" s="13">
        <f t="shared" si="27"/>
        <v>380.8</v>
      </c>
      <c r="K245" s="13">
        <f t="shared" si="26"/>
        <v>418.88000000000005</v>
      </c>
      <c r="L245" s="7"/>
      <c r="M245" s="4" t="s">
        <v>685</v>
      </c>
      <c r="N245" s="7" t="s">
        <v>1109</v>
      </c>
      <c r="O245" s="8" t="s">
        <v>801</v>
      </c>
      <c r="P245" s="10">
        <v>45783</v>
      </c>
    </row>
    <row r="246" spans="1:16" ht="180" x14ac:dyDescent="0.2">
      <c r="A246" s="3" t="s">
        <v>31</v>
      </c>
      <c r="B246" s="4" t="s">
        <v>79</v>
      </c>
      <c r="C246" s="4" t="s">
        <v>193</v>
      </c>
      <c r="D246" s="4" t="s">
        <v>694</v>
      </c>
      <c r="E246" s="4" t="s">
        <v>85</v>
      </c>
      <c r="F246" s="5">
        <v>60</v>
      </c>
      <c r="G246" s="6">
        <v>76.86</v>
      </c>
      <c r="H246" s="12">
        <f t="shared" ref="H246:H257" si="30">G246*0.17</f>
        <v>13.0662</v>
      </c>
      <c r="I246" s="13">
        <f t="shared" ref="I246:I257" si="31">G246*0.3</f>
        <v>23.058</v>
      </c>
      <c r="J246" s="13">
        <f t="shared" si="27"/>
        <v>112.98419999999999</v>
      </c>
      <c r="K246" s="13">
        <f t="shared" si="26"/>
        <v>124.28261999999999</v>
      </c>
      <c r="L246" s="7"/>
      <c r="M246" s="4" t="s">
        <v>80</v>
      </c>
      <c r="N246" s="7" t="s">
        <v>1097</v>
      </c>
      <c r="O246" s="8" t="s">
        <v>328</v>
      </c>
      <c r="P246" s="10">
        <v>45783</v>
      </c>
    </row>
    <row r="247" spans="1:16" ht="180" x14ac:dyDescent="0.2">
      <c r="A247" s="3" t="s">
        <v>31</v>
      </c>
      <c r="B247" s="4" t="s">
        <v>79</v>
      </c>
      <c r="C247" s="4" t="s">
        <v>193</v>
      </c>
      <c r="D247" s="4" t="s">
        <v>694</v>
      </c>
      <c r="E247" s="4" t="s">
        <v>85</v>
      </c>
      <c r="F247" s="5">
        <v>60</v>
      </c>
      <c r="G247" s="6">
        <v>76.86</v>
      </c>
      <c r="H247" s="12">
        <f t="shared" si="30"/>
        <v>13.0662</v>
      </c>
      <c r="I247" s="13">
        <f t="shared" si="31"/>
        <v>23.058</v>
      </c>
      <c r="J247" s="13">
        <f t="shared" si="27"/>
        <v>112.98419999999999</v>
      </c>
      <c r="K247" s="13">
        <f t="shared" si="26"/>
        <v>124.28261999999999</v>
      </c>
      <c r="L247" s="7"/>
      <c r="M247" s="4" t="s">
        <v>753</v>
      </c>
      <c r="N247" s="7" t="s">
        <v>1097</v>
      </c>
      <c r="O247" s="8" t="s">
        <v>328</v>
      </c>
      <c r="P247" s="10">
        <v>45783</v>
      </c>
    </row>
    <row r="248" spans="1:16" ht="150" x14ac:dyDescent="0.2">
      <c r="A248" s="3" t="s">
        <v>31</v>
      </c>
      <c r="B248" s="4" t="s">
        <v>79</v>
      </c>
      <c r="C248" s="4" t="s">
        <v>193</v>
      </c>
      <c r="D248" s="4" t="s">
        <v>188</v>
      </c>
      <c r="E248" s="4" t="s">
        <v>85</v>
      </c>
      <c r="F248" s="5">
        <v>60</v>
      </c>
      <c r="G248" s="6">
        <v>76.86</v>
      </c>
      <c r="H248" s="12">
        <f t="shared" si="30"/>
        <v>13.0662</v>
      </c>
      <c r="I248" s="13">
        <f t="shared" si="31"/>
        <v>23.058</v>
      </c>
      <c r="J248" s="13">
        <f t="shared" si="27"/>
        <v>112.98419999999999</v>
      </c>
      <c r="K248" s="13">
        <f t="shared" si="26"/>
        <v>124.28261999999999</v>
      </c>
      <c r="L248" s="7"/>
      <c r="M248" s="4" t="s">
        <v>80</v>
      </c>
      <c r="N248" s="7" t="s">
        <v>1097</v>
      </c>
      <c r="O248" s="8" t="s">
        <v>274</v>
      </c>
      <c r="P248" s="10">
        <v>45783</v>
      </c>
    </row>
    <row r="249" spans="1:16" ht="150" x14ac:dyDescent="0.2">
      <c r="A249" s="3" t="s">
        <v>31</v>
      </c>
      <c r="B249" s="4" t="s">
        <v>79</v>
      </c>
      <c r="C249" s="4" t="s">
        <v>193</v>
      </c>
      <c r="D249" s="4" t="s">
        <v>188</v>
      </c>
      <c r="E249" s="4" t="s">
        <v>85</v>
      </c>
      <c r="F249" s="5">
        <v>60</v>
      </c>
      <c r="G249" s="6">
        <v>76.86</v>
      </c>
      <c r="H249" s="12">
        <f t="shared" si="30"/>
        <v>13.0662</v>
      </c>
      <c r="I249" s="13">
        <f t="shared" si="31"/>
        <v>23.058</v>
      </c>
      <c r="J249" s="13">
        <f t="shared" si="27"/>
        <v>112.98419999999999</v>
      </c>
      <c r="K249" s="13">
        <f t="shared" si="26"/>
        <v>124.28261999999999</v>
      </c>
      <c r="L249" s="7"/>
      <c r="M249" s="4" t="s">
        <v>753</v>
      </c>
      <c r="N249" s="7" t="s">
        <v>1097</v>
      </c>
      <c r="O249" s="8" t="s">
        <v>274</v>
      </c>
      <c r="P249" s="10">
        <v>45783</v>
      </c>
    </row>
    <row r="250" spans="1:16" ht="180" x14ac:dyDescent="0.2">
      <c r="A250" s="3" t="s">
        <v>31</v>
      </c>
      <c r="B250" s="4" t="s">
        <v>79</v>
      </c>
      <c r="C250" s="4" t="s">
        <v>370</v>
      </c>
      <c r="D250" s="4" t="s">
        <v>694</v>
      </c>
      <c r="E250" s="4" t="s">
        <v>85</v>
      </c>
      <c r="F250" s="5">
        <v>60</v>
      </c>
      <c r="G250" s="6">
        <v>76.86</v>
      </c>
      <c r="H250" s="12">
        <f t="shared" si="30"/>
        <v>13.0662</v>
      </c>
      <c r="I250" s="13">
        <f t="shared" si="31"/>
        <v>23.058</v>
      </c>
      <c r="J250" s="13">
        <f t="shared" si="27"/>
        <v>112.98419999999999</v>
      </c>
      <c r="K250" s="13">
        <f t="shared" si="26"/>
        <v>124.28261999999999</v>
      </c>
      <c r="L250" s="7"/>
      <c r="M250" s="4" t="s">
        <v>80</v>
      </c>
      <c r="N250" s="7" t="s">
        <v>1097</v>
      </c>
      <c r="O250" s="8" t="s">
        <v>298</v>
      </c>
      <c r="P250" s="10">
        <v>45783</v>
      </c>
    </row>
    <row r="251" spans="1:16" ht="180" x14ac:dyDescent="0.2">
      <c r="A251" s="3" t="s">
        <v>31</v>
      </c>
      <c r="B251" s="4" t="s">
        <v>79</v>
      </c>
      <c r="C251" s="4" t="s">
        <v>370</v>
      </c>
      <c r="D251" s="4" t="s">
        <v>694</v>
      </c>
      <c r="E251" s="4" t="s">
        <v>85</v>
      </c>
      <c r="F251" s="5">
        <v>60</v>
      </c>
      <c r="G251" s="6">
        <v>76.86</v>
      </c>
      <c r="H251" s="12">
        <f t="shared" si="30"/>
        <v>13.0662</v>
      </c>
      <c r="I251" s="13">
        <f t="shared" si="31"/>
        <v>23.058</v>
      </c>
      <c r="J251" s="13">
        <f t="shared" si="27"/>
        <v>112.98419999999999</v>
      </c>
      <c r="K251" s="13">
        <f t="shared" si="26"/>
        <v>124.28261999999999</v>
      </c>
      <c r="L251" s="7"/>
      <c r="M251" s="4" t="s">
        <v>753</v>
      </c>
      <c r="N251" s="7" t="s">
        <v>1097</v>
      </c>
      <c r="O251" s="8" t="s">
        <v>298</v>
      </c>
      <c r="P251" s="10">
        <v>45783</v>
      </c>
    </row>
    <row r="252" spans="1:16" ht="150" x14ac:dyDescent="0.2">
      <c r="A252" s="3" t="s">
        <v>31</v>
      </c>
      <c r="B252" s="4" t="s">
        <v>79</v>
      </c>
      <c r="C252" s="4" t="s">
        <v>370</v>
      </c>
      <c r="D252" s="4" t="s">
        <v>188</v>
      </c>
      <c r="E252" s="4" t="s">
        <v>85</v>
      </c>
      <c r="F252" s="5">
        <v>60</v>
      </c>
      <c r="G252" s="6">
        <v>76.86</v>
      </c>
      <c r="H252" s="12">
        <f t="shared" si="30"/>
        <v>13.0662</v>
      </c>
      <c r="I252" s="13">
        <f t="shared" si="31"/>
        <v>23.058</v>
      </c>
      <c r="J252" s="13">
        <f t="shared" si="27"/>
        <v>112.98419999999999</v>
      </c>
      <c r="K252" s="13">
        <f t="shared" si="26"/>
        <v>124.28261999999999</v>
      </c>
      <c r="L252" s="7"/>
      <c r="M252" s="4" t="s">
        <v>80</v>
      </c>
      <c r="N252" s="7" t="s">
        <v>1097</v>
      </c>
      <c r="O252" s="8" t="s">
        <v>275</v>
      </c>
      <c r="P252" s="10">
        <v>45783</v>
      </c>
    </row>
    <row r="253" spans="1:16" ht="150" x14ac:dyDescent="0.2">
      <c r="A253" s="3" t="s">
        <v>31</v>
      </c>
      <c r="B253" s="4" t="s">
        <v>79</v>
      </c>
      <c r="C253" s="4" t="s">
        <v>370</v>
      </c>
      <c r="D253" s="4" t="s">
        <v>188</v>
      </c>
      <c r="E253" s="4" t="s">
        <v>85</v>
      </c>
      <c r="F253" s="5">
        <v>60</v>
      </c>
      <c r="G253" s="6">
        <v>76.86</v>
      </c>
      <c r="H253" s="12">
        <f t="shared" si="30"/>
        <v>13.0662</v>
      </c>
      <c r="I253" s="13">
        <f t="shared" si="31"/>
        <v>23.058</v>
      </c>
      <c r="J253" s="13">
        <f t="shared" si="27"/>
        <v>112.98419999999999</v>
      </c>
      <c r="K253" s="13">
        <f t="shared" si="26"/>
        <v>124.28261999999999</v>
      </c>
      <c r="L253" s="7"/>
      <c r="M253" s="4" t="s">
        <v>753</v>
      </c>
      <c r="N253" s="7" t="s">
        <v>1097</v>
      </c>
      <c r="O253" s="8" t="s">
        <v>275</v>
      </c>
      <c r="P253" s="10">
        <v>45783</v>
      </c>
    </row>
    <row r="254" spans="1:16" ht="120" x14ac:dyDescent="0.2">
      <c r="A254" s="3" t="s">
        <v>31</v>
      </c>
      <c r="B254" s="4" t="s">
        <v>79</v>
      </c>
      <c r="C254" s="4" t="s">
        <v>194</v>
      </c>
      <c r="D254" s="4" t="s">
        <v>188</v>
      </c>
      <c r="E254" s="4" t="s">
        <v>85</v>
      </c>
      <c r="F254" s="5">
        <v>60</v>
      </c>
      <c r="G254" s="6">
        <v>76.86</v>
      </c>
      <c r="H254" s="12">
        <f t="shared" si="30"/>
        <v>13.0662</v>
      </c>
      <c r="I254" s="13">
        <f t="shared" si="31"/>
        <v>23.058</v>
      </c>
      <c r="J254" s="13">
        <f t="shared" si="27"/>
        <v>112.98419999999999</v>
      </c>
      <c r="K254" s="13">
        <f t="shared" si="26"/>
        <v>124.28261999999999</v>
      </c>
      <c r="L254" s="7"/>
      <c r="M254" s="4" t="s">
        <v>80</v>
      </c>
      <c r="N254" s="7" t="s">
        <v>1097</v>
      </c>
      <c r="O254" s="8" t="s">
        <v>437</v>
      </c>
      <c r="P254" s="10">
        <v>45783</v>
      </c>
    </row>
    <row r="255" spans="1:16" ht="120" x14ac:dyDescent="0.2">
      <c r="A255" s="3" t="s">
        <v>31</v>
      </c>
      <c r="B255" s="4" t="s">
        <v>79</v>
      </c>
      <c r="C255" s="4" t="s">
        <v>194</v>
      </c>
      <c r="D255" s="4" t="s">
        <v>188</v>
      </c>
      <c r="E255" s="4" t="s">
        <v>85</v>
      </c>
      <c r="F255" s="5">
        <v>60</v>
      </c>
      <c r="G255" s="6">
        <v>76.86</v>
      </c>
      <c r="H255" s="12">
        <f t="shared" si="30"/>
        <v>13.0662</v>
      </c>
      <c r="I255" s="13">
        <f t="shared" si="31"/>
        <v>23.058</v>
      </c>
      <c r="J255" s="13">
        <f t="shared" si="27"/>
        <v>112.98419999999999</v>
      </c>
      <c r="K255" s="13">
        <f t="shared" si="26"/>
        <v>124.28261999999999</v>
      </c>
      <c r="L255" s="7"/>
      <c r="M255" s="4" t="s">
        <v>753</v>
      </c>
      <c r="N255" s="7" t="s">
        <v>1097</v>
      </c>
      <c r="O255" s="8" t="s">
        <v>437</v>
      </c>
      <c r="P255" s="10">
        <v>45783</v>
      </c>
    </row>
    <row r="256" spans="1:16" ht="90" x14ac:dyDescent="0.2">
      <c r="A256" s="3" t="s">
        <v>31</v>
      </c>
      <c r="B256" s="4" t="s">
        <v>314</v>
      </c>
      <c r="C256" s="4" t="s">
        <v>356</v>
      </c>
      <c r="D256" s="4" t="s">
        <v>186</v>
      </c>
      <c r="E256" s="4" t="s">
        <v>85</v>
      </c>
      <c r="F256" s="5">
        <v>60</v>
      </c>
      <c r="G256" s="6">
        <v>84.5</v>
      </c>
      <c r="H256" s="12">
        <f t="shared" si="30"/>
        <v>14.365</v>
      </c>
      <c r="I256" s="13">
        <f t="shared" si="31"/>
        <v>25.349999999999998</v>
      </c>
      <c r="J256" s="13">
        <f t="shared" si="27"/>
        <v>124.21499999999999</v>
      </c>
      <c r="K256" s="13">
        <f t="shared" si="26"/>
        <v>136.63650000000001</v>
      </c>
      <c r="L256" s="7"/>
      <c r="M256" s="4" t="s">
        <v>316</v>
      </c>
      <c r="N256" s="7" t="s">
        <v>1056</v>
      </c>
      <c r="O256" s="8" t="s">
        <v>344</v>
      </c>
      <c r="P256" s="10">
        <v>45782</v>
      </c>
    </row>
    <row r="257" spans="1:16" ht="90" x14ac:dyDescent="0.2">
      <c r="A257" s="3" t="s">
        <v>31</v>
      </c>
      <c r="B257" s="4" t="s">
        <v>314</v>
      </c>
      <c r="C257" s="4" t="s">
        <v>356</v>
      </c>
      <c r="D257" s="4" t="s">
        <v>186</v>
      </c>
      <c r="E257" s="4" t="s">
        <v>85</v>
      </c>
      <c r="F257" s="5">
        <v>60</v>
      </c>
      <c r="G257" s="6">
        <v>84.5</v>
      </c>
      <c r="H257" s="12">
        <f t="shared" si="30"/>
        <v>14.365</v>
      </c>
      <c r="I257" s="13">
        <f t="shared" si="31"/>
        <v>25.349999999999998</v>
      </c>
      <c r="J257" s="13">
        <f t="shared" si="27"/>
        <v>124.21499999999999</v>
      </c>
      <c r="K257" s="13">
        <f t="shared" si="26"/>
        <v>136.63650000000001</v>
      </c>
      <c r="L257" s="7"/>
      <c r="M257" s="4" t="s">
        <v>748</v>
      </c>
      <c r="N257" s="7" t="s">
        <v>1056</v>
      </c>
      <c r="O257" s="8" t="s">
        <v>749</v>
      </c>
      <c r="P257" s="10">
        <v>45782</v>
      </c>
    </row>
    <row r="258" spans="1:16" ht="150" x14ac:dyDescent="0.2">
      <c r="A258" s="3" t="s">
        <v>96</v>
      </c>
      <c r="B258" s="4" t="s">
        <v>662</v>
      </c>
      <c r="C258" s="4" t="s">
        <v>121</v>
      </c>
      <c r="D258" s="4" t="s">
        <v>663</v>
      </c>
      <c r="E258" s="4" t="s">
        <v>122</v>
      </c>
      <c r="F258" s="5">
        <v>3</v>
      </c>
      <c r="G258" s="6">
        <v>172.28</v>
      </c>
      <c r="H258" s="12">
        <f>G258*0.14</f>
        <v>24.119200000000003</v>
      </c>
      <c r="I258" s="13">
        <f>G258*0.22</f>
        <v>37.901600000000002</v>
      </c>
      <c r="J258" s="13">
        <f t="shared" si="27"/>
        <v>234.30080000000001</v>
      </c>
      <c r="K258" s="13">
        <f t="shared" si="26"/>
        <v>257.73088000000001</v>
      </c>
      <c r="L258" s="7"/>
      <c r="M258" s="4" t="s">
        <v>927</v>
      </c>
      <c r="N258" s="7" t="s">
        <v>928</v>
      </c>
      <c r="O258" s="8" t="s">
        <v>665</v>
      </c>
      <c r="P258" s="10">
        <v>45782</v>
      </c>
    </row>
    <row r="259" spans="1:16" ht="150" x14ac:dyDescent="0.2">
      <c r="A259" s="3" t="s">
        <v>96</v>
      </c>
      <c r="B259" s="4" t="s">
        <v>662</v>
      </c>
      <c r="C259" s="4" t="s">
        <v>176</v>
      </c>
      <c r="D259" s="4" t="s">
        <v>663</v>
      </c>
      <c r="E259" s="4" t="s">
        <v>122</v>
      </c>
      <c r="F259" s="5">
        <v>6</v>
      </c>
      <c r="G259" s="6">
        <v>332.07</v>
      </c>
      <c r="H259" s="12">
        <f>G259*0.14</f>
        <v>46.489800000000002</v>
      </c>
      <c r="I259" s="13">
        <f>G259*0.22</f>
        <v>73.055400000000006</v>
      </c>
      <c r="J259" s="13">
        <f t="shared" si="27"/>
        <v>451.61520000000002</v>
      </c>
      <c r="K259" s="13">
        <f t="shared" si="26"/>
        <v>496.77672000000007</v>
      </c>
      <c r="L259" s="7"/>
      <c r="M259" s="4" t="s">
        <v>927</v>
      </c>
      <c r="N259" s="7" t="s">
        <v>928</v>
      </c>
      <c r="O259" s="8" t="s">
        <v>664</v>
      </c>
      <c r="P259" s="10">
        <v>45782</v>
      </c>
    </row>
    <row r="260" spans="1:16" ht="135" x14ac:dyDescent="0.2">
      <c r="A260" s="3" t="s">
        <v>59</v>
      </c>
      <c r="B260" s="4" t="s">
        <v>1112</v>
      </c>
      <c r="C260" s="4" t="s">
        <v>824</v>
      </c>
      <c r="D260" s="4" t="s">
        <v>196</v>
      </c>
      <c r="E260" s="4" t="s">
        <v>857</v>
      </c>
      <c r="F260" s="5">
        <v>120</v>
      </c>
      <c r="G260" s="6">
        <v>65252.02</v>
      </c>
      <c r="H260" s="12">
        <f>G260*0.1</f>
        <v>6525.2020000000002</v>
      </c>
      <c r="I260" s="13">
        <f>G260*0.15</f>
        <v>9787.8029999999999</v>
      </c>
      <c r="J260" s="13">
        <f t="shared" si="27"/>
        <v>81565.024999999994</v>
      </c>
      <c r="K260" s="13">
        <f t="shared" si="26"/>
        <v>89721.527499999997</v>
      </c>
      <c r="L260" s="7"/>
      <c r="M260" s="4" t="s">
        <v>858</v>
      </c>
      <c r="N260" s="7" t="s">
        <v>1111</v>
      </c>
      <c r="O260" s="8" t="s">
        <v>859</v>
      </c>
      <c r="P260" s="10">
        <v>45783</v>
      </c>
    </row>
    <row r="261" spans="1:16" ht="135" x14ac:dyDescent="0.2">
      <c r="A261" s="3" t="s">
        <v>59</v>
      </c>
      <c r="B261" s="4" t="s">
        <v>1112</v>
      </c>
      <c r="C261" s="4" t="s">
        <v>1113</v>
      </c>
      <c r="D261" s="4" t="s">
        <v>196</v>
      </c>
      <c r="E261" s="4" t="s">
        <v>857</v>
      </c>
      <c r="F261" s="5">
        <v>120</v>
      </c>
      <c r="G261" s="6">
        <v>65252.02</v>
      </c>
      <c r="H261" s="12">
        <f>G261*0.1</f>
        <v>6525.2020000000002</v>
      </c>
      <c r="I261" s="13">
        <f>G261*0.15</f>
        <v>9787.8029999999999</v>
      </c>
      <c r="J261" s="13">
        <f t="shared" si="27"/>
        <v>81565.024999999994</v>
      </c>
      <c r="K261" s="13">
        <f t="shared" ref="K261:K324" si="32">J261*1.1</f>
        <v>89721.527499999997</v>
      </c>
      <c r="L261" s="7"/>
      <c r="M261" s="4" t="s">
        <v>858</v>
      </c>
      <c r="N261" s="7" t="s">
        <v>1111</v>
      </c>
      <c r="O261" s="8" t="s">
        <v>860</v>
      </c>
      <c r="P261" s="10">
        <v>45783</v>
      </c>
    </row>
    <row r="262" spans="1:16" ht="135" x14ac:dyDescent="0.2">
      <c r="A262" s="3" t="s">
        <v>59</v>
      </c>
      <c r="B262" s="4" t="s">
        <v>1112</v>
      </c>
      <c r="C262" s="4" t="s">
        <v>861</v>
      </c>
      <c r="D262" s="4" t="s">
        <v>196</v>
      </c>
      <c r="E262" s="4" t="s">
        <v>857</v>
      </c>
      <c r="F262" s="5">
        <v>120</v>
      </c>
      <c r="G262" s="6">
        <v>74338.33</v>
      </c>
      <c r="H262" s="12">
        <f>G262*0.1</f>
        <v>7433.8330000000005</v>
      </c>
      <c r="I262" s="13">
        <f>G262*0.15</f>
        <v>11150.7495</v>
      </c>
      <c r="J262" s="13">
        <f t="shared" si="27"/>
        <v>92922.912500000006</v>
      </c>
      <c r="K262" s="13">
        <f t="shared" si="32"/>
        <v>102215.20375000002</v>
      </c>
      <c r="L262" s="7"/>
      <c r="M262" s="4" t="s">
        <v>858</v>
      </c>
      <c r="N262" s="7" t="s">
        <v>1111</v>
      </c>
      <c r="O262" s="8" t="s">
        <v>862</v>
      </c>
      <c r="P262" s="10">
        <v>45783</v>
      </c>
    </row>
    <row r="263" spans="1:16" ht="135" x14ac:dyDescent="0.2">
      <c r="A263" s="3" t="s">
        <v>59</v>
      </c>
      <c r="B263" s="4" t="s">
        <v>1112</v>
      </c>
      <c r="C263" s="4" t="s">
        <v>1114</v>
      </c>
      <c r="D263" s="4" t="s">
        <v>196</v>
      </c>
      <c r="E263" s="4" t="s">
        <v>857</v>
      </c>
      <c r="F263" s="5">
        <v>120</v>
      </c>
      <c r="G263" s="6">
        <v>74338.33</v>
      </c>
      <c r="H263" s="12">
        <f>G263*0.1</f>
        <v>7433.8330000000005</v>
      </c>
      <c r="I263" s="13">
        <f>G263*0.15</f>
        <v>11150.7495</v>
      </c>
      <c r="J263" s="13">
        <f t="shared" si="27"/>
        <v>92922.912500000006</v>
      </c>
      <c r="K263" s="13">
        <f t="shared" si="32"/>
        <v>102215.20375000002</v>
      </c>
      <c r="L263" s="7"/>
      <c r="M263" s="4" t="s">
        <v>858</v>
      </c>
      <c r="N263" s="7" t="s">
        <v>1111</v>
      </c>
      <c r="O263" s="8" t="s">
        <v>863</v>
      </c>
      <c r="P263" s="10">
        <v>45783</v>
      </c>
    </row>
    <row r="264" spans="1:16" ht="120" x14ac:dyDescent="0.2">
      <c r="A264" s="3" t="s">
        <v>51</v>
      </c>
      <c r="B264" s="4" t="s">
        <v>611</v>
      </c>
      <c r="C264" s="4" t="s">
        <v>612</v>
      </c>
      <c r="D264" s="4" t="s">
        <v>242</v>
      </c>
      <c r="E264" s="4" t="s">
        <v>128</v>
      </c>
      <c r="F264" s="5">
        <v>10</v>
      </c>
      <c r="G264" s="6">
        <v>166.58</v>
      </c>
      <c r="H264" s="12">
        <f>G264*0.14</f>
        <v>23.321200000000005</v>
      </c>
      <c r="I264" s="13">
        <f>G264*0.22</f>
        <v>36.647600000000004</v>
      </c>
      <c r="J264" s="13">
        <f t="shared" si="27"/>
        <v>226.54880000000003</v>
      </c>
      <c r="K264" s="13">
        <f t="shared" si="32"/>
        <v>249.20368000000005</v>
      </c>
      <c r="L264" s="7"/>
      <c r="M264" s="4" t="s">
        <v>1262</v>
      </c>
      <c r="N264" s="7" t="s">
        <v>1263</v>
      </c>
      <c r="O264" s="8" t="s">
        <v>317</v>
      </c>
      <c r="P264" s="10">
        <v>45784</v>
      </c>
    </row>
    <row r="265" spans="1:16" ht="150" x14ac:dyDescent="0.2">
      <c r="A265" s="3" t="s">
        <v>288</v>
      </c>
      <c r="B265" s="4" t="s">
        <v>1234</v>
      </c>
      <c r="C265" s="4" t="s">
        <v>809</v>
      </c>
      <c r="D265" s="4" t="s">
        <v>1236</v>
      </c>
      <c r="E265" s="4" t="s">
        <v>289</v>
      </c>
      <c r="F265" s="5">
        <v>1</v>
      </c>
      <c r="G265" s="6">
        <v>16806.560000000001</v>
      </c>
      <c r="H265" s="12">
        <f t="shared" ref="H265:H277" si="33">G265*0.1</f>
        <v>1680.6560000000002</v>
      </c>
      <c r="I265" s="13">
        <f t="shared" ref="I265:I277" si="34">G265*0.15</f>
        <v>2520.9839999999999</v>
      </c>
      <c r="J265" s="13">
        <f t="shared" ref="J265:J328" si="35">G265+H265+I265</f>
        <v>21008.2</v>
      </c>
      <c r="K265" s="13">
        <f t="shared" si="32"/>
        <v>23109.020000000004</v>
      </c>
      <c r="L265" s="7"/>
      <c r="M265" s="4" t="s">
        <v>1237</v>
      </c>
      <c r="N265" s="7" t="s">
        <v>1238</v>
      </c>
      <c r="O265" s="8" t="s">
        <v>363</v>
      </c>
      <c r="P265" s="10">
        <v>45784</v>
      </c>
    </row>
    <row r="266" spans="1:16" ht="150" x14ac:dyDescent="0.2">
      <c r="A266" s="3" t="s">
        <v>288</v>
      </c>
      <c r="B266" s="4" t="s">
        <v>1234</v>
      </c>
      <c r="C266" s="4" t="s">
        <v>1235</v>
      </c>
      <c r="D266" s="4" t="s">
        <v>1236</v>
      </c>
      <c r="E266" s="4" t="s">
        <v>289</v>
      </c>
      <c r="F266" s="5">
        <v>1</v>
      </c>
      <c r="G266" s="6">
        <v>8403.2800000000007</v>
      </c>
      <c r="H266" s="12">
        <f t="shared" si="33"/>
        <v>840.32800000000009</v>
      </c>
      <c r="I266" s="13">
        <f t="shared" si="34"/>
        <v>1260.492</v>
      </c>
      <c r="J266" s="13">
        <f t="shared" si="35"/>
        <v>10504.1</v>
      </c>
      <c r="K266" s="13">
        <f t="shared" si="32"/>
        <v>11554.510000000002</v>
      </c>
      <c r="L266" s="7"/>
      <c r="M266" s="4" t="s">
        <v>1237</v>
      </c>
      <c r="N266" s="7" t="s">
        <v>1238</v>
      </c>
      <c r="O266" s="8" t="s">
        <v>552</v>
      </c>
      <c r="P266" s="10">
        <v>45784</v>
      </c>
    </row>
    <row r="267" spans="1:16" ht="135" x14ac:dyDescent="0.2">
      <c r="A267" s="3" t="s">
        <v>391</v>
      </c>
      <c r="B267" s="4" t="s">
        <v>872</v>
      </c>
      <c r="C267" s="4" t="s">
        <v>881</v>
      </c>
      <c r="D267" s="4" t="s">
        <v>196</v>
      </c>
      <c r="E267" s="4" t="s">
        <v>874</v>
      </c>
      <c r="F267" s="5">
        <v>21</v>
      </c>
      <c r="G267" s="6">
        <v>35569.040000000001</v>
      </c>
      <c r="H267" s="12">
        <f t="shared" si="33"/>
        <v>3556.9040000000005</v>
      </c>
      <c r="I267" s="13">
        <f t="shared" si="34"/>
        <v>5335.3559999999998</v>
      </c>
      <c r="J267" s="13">
        <f t="shared" si="35"/>
        <v>44461.3</v>
      </c>
      <c r="K267" s="13">
        <f t="shared" si="32"/>
        <v>48907.430000000008</v>
      </c>
      <c r="L267" s="7"/>
      <c r="M267" s="4" t="s">
        <v>875</v>
      </c>
      <c r="N267" s="7" t="s">
        <v>939</v>
      </c>
      <c r="O267" s="8" t="s">
        <v>882</v>
      </c>
      <c r="P267" s="10">
        <v>45782</v>
      </c>
    </row>
    <row r="268" spans="1:16" ht="135" x14ac:dyDescent="0.2">
      <c r="A268" s="3" t="s">
        <v>391</v>
      </c>
      <c r="B268" s="4" t="s">
        <v>872</v>
      </c>
      <c r="C268" s="4" t="s">
        <v>883</v>
      </c>
      <c r="D268" s="4" t="s">
        <v>196</v>
      </c>
      <c r="E268" s="4" t="s">
        <v>874</v>
      </c>
      <c r="F268" s="5">
        <v>7</v>
      </c>
      <c r="G268" s="6">
        <v>11856.35</v>
      </c>
      <c r="H268" s="12">
        <f t="shared" si="33"/>
        <v>1185.635</v>
      </c>
      <c r="I268" s="13">
        <f t="shared" si="34"/>
        <v>1778.4525000000001</v>
      </c>
      <c r="J268" s="13">
        <f t="shared" si="35"/>
        <v>14820.4375</v>
      </c>
      <c r="K268" s="13">
        <f t="shared" si="32"/>
        <v>16302.481250000001</v>
      </c>
      <c r="L268" s="7"/>
      <c r="M268" s="4" t="s">
        <v>875</v>
      </c>
      <c r="N268" s="7" t="s">
        <v>939</v>
      </c>
      <c r="O268" s="8" t="s">
        <v>884</v>
      </c>
      <c r="P268" s="10">
        <v>45782</v>
      </c>
    </row>
    <row r="269" spans="1:16" ht="135" x14ac:dyDescent="0.2">
      <c r="A269" s="3" t="s">
        <v>391</v>
      </c>
      <c r="B269" s="4" t="s">
        <v>872</v>
      </c>
      <c r="C269" s="4" t="s">
        <v>885</v>
      </c>
      <c r="D269" s="4" t="s">
        <v>196</v>
      </c>
      <c r="E269" s="4" t="s">
        <v>874</v>
      </c>
      <c r="F269" s="5">
        <v>21</v>
      </c>
      <c r="G269" s="6">
        <v>35569.040000000001</v>
      </c>
      <c r="H269" s="12">
        <f t="shared" si="33"/>
        <v>3556.9040000000005</v>
      </c>
      <c r="I269" s="13">
        <f t="shared" si="34"/>
        <v>5335.3559999999998</v>
      </c>
      <c r="J269" s="13">
        <f t="shared" si="35"/>
        <v>44461.3</v>
      </c>
      <c r="K269" s="13">
        <f t="shared" si="32"/>
        <v>48907.430000000008</v>
      </c>
      <c r="L269" s="7"/>
      <c r="M269" s="4" t="s">
        <v>875</v>
      </c>
      <c r="N269" s="7" t="s">
        <v>939</v>
      </c>
      <c r="O269" s="8" t="s">
        <v>886</v>
      </c>
      <c r="P269" s="10">
        <v>45782</v>
      </c>
    </row>
    <row r="270" spans="1:16" ht="135" x14ac:dyDescent="0.2">
      <c r="A270" s="3" t="s">
        <v>391</v>
      </c>
      <c r="B270" s="4" t="s">
        <v>872</v>
      </c>
      <c r="C270" s="4" t="s">
        <v>887</v>
      </c>
      <c r="D270" s="4" t="s">
        <v>196</v>
      </c>
      <c r="E270" s="4" t="s">
        <v>874</v>
      </c>
      <c r="F270" s="5">
        <v>21</v>
      </c>
      <c r="G270" s="6">
        <v>35849.21</v>
      </c>
      <c r="H270" s="12">
        <f t="shared" si="33"/>
        <v>3584.9210000000003</v>
      </c>
      <c r="I270" s="13">
        <f t="shared" si="34"/>
        <v>5377.3814999999995</v>
      </c>
      <c r="J270" s="13">
        <f t="shared" si="35"/>
        <v>44811.512499999997</v>
      </c>
      <c r="K270" s="13">
        <f t="shared" si="32"/>
        <v>49292.66375</v>
      </c>
      <c r="L270" s="7"/>
      <c r="M270" s="4" t="s">
        <v>875</v>
      </c>
      <c r="N270" s="7" t="s">
        <v>939</v>
      </c>
      <c r="O270" s="8" t="s">
        <v>888</v>
      </c>
      <c r="P270" s="10">
        <v>45782</v>
      </c>
    </row>
    <row r="271" spans="1:16" ht="135" x14ac:dyDescent="0.2">
      <c r="A271" s="3" t="s">
        <v>391</v>
      </c>
      <c r="B271" s="4" t="s">
        <v>872</v>
      </c>
      <c r="C271" s="4" t="s">
        <v>889</v>
      </c>
      <c r="D271" s="4" t="s">
        <v>196</v>
      </c>
      <c r="E271" s="4" t="s">
        <v>874</v>
      </c>
      <c r="F271" s="5">
        <v>7</v>
      </c>
      <c r="G271" s="6">
        <v>11949.74</v>
      </c>
      <c r="H271" s="12">
        <f t="shared" si="33"/>
        <v>1194.9739999999999</v>
      </c>
      <c r="I271" s="13">
        <f t="shared" si="34"/>
        <v>1792.461</v>
      </c>
      <c r="J271" s="13">
        <f t="shared" si="35"/>
        <v>14937.174999999999</v>
      </c>
      <c r="K271" s="13">
        <f t="shared" si="32"/>
        <v>16430.892500000002</v>
      </c>
      <c r="L271" s="7"/>
      <c r="M271" s="4" t="s">
        <v>875</v>
      </c>
      <c r="N271" s="7" t="s">
        <v>939</v>
      </c>
      <c r="O271" s="8" t="s">
        <v>890</v>
      </c>
      <c r="P271" s="10">
        <v>45782</v>
      </c>
    </row>
    <row r="272" spans="1:16" ht="135" x14ac:dyDescent="0.2">
      <c r="A272" s="3" t="s">
        <v>391</v>
      </c>
      <c r="B272" s="4" t="s">
        <v>872</v>
      </c>
      <c r="C272" s="4" t="s">
        <v>891</v>
      </c>
      <c r="D272" s="4" t="s">
        <v>196</v>
      </c>
      <c r="E272" s="4" t="s">
        <v>874</v>
      </c>
      <c r="F272" s="5">
        <v>21</v>
      </c>
      <c r="G272" s="6">
        <v>35849.21</v>
      </c>
      <c r="H272" s="12">
        <f t="shared" si="33"/>
        <v>3584.9210000000003</v>
      </c>
      <c r="I272" s="13">
        <f t="shared" si="34"/>
        <v>5377.3814999999995</v>
      </c>
      <c r="J272" s="13">
        <f t="shared" si="35"/>
        <v>44811.512499999997</v>
      </c>
      <c r="K272" s="13">
        <f t="shared" si="32"/>
        <v>49292.66375</v>
      </c>
      <c r="L272" s="7"/>
      <c r="M272" s="4" t="s">
        <v>875</v>
      </c>
      <c r="N272" s="7" t="s">
        <v>939</v>
      </c>
      <c r="O272" s="8" t="s">
        <v>892</v>
      </c>
      <c r="P272" s="10">
        <v>45782</v>
      </c>
    </row>
    <row r="273" spans="1:16" ht="135" x14ac:dyDescent="0.2">
      <c r="A273" s="3" t="s">
        <v>391</v>
      </c>
      <c r="B273" s="4" t="s">
        <v>872</v>
      </c>
      <c r="C273" s="4" t="s">
        <v>873</v>
      </c>
      <c r="D273" s="4" t="s">
        <v>196</v>
      </c>
      <c r="E273" s="4" t="s">
        <v>874</v>
      </c>
      <c r="F273" s="5">
        <v>21</v>
      </c>
      <c r="G273" s="6">
        <v>35569.040000000001</v>
      </c>
      <c r="H273" s="12">
        <f t="shared" si="33"/>
        <v>3556.9040000000005</v>
      </c>
      <c r="I273" s="13">
        <f t="shared" si="34"/>
        <v>5335.3559999999998</v>
      </c>
      <c r="J273" s="13">
        <f t="shared" si="35"/>
        <v>44461.3</v>
      </c>
      <c r="K273" s="13">
        <f t="shared" si="32"/>
        <v>48907.430000000008</v>
      </c>
      <c r="L273" s="7"/>
      <c r="M273" s="4" t="s">
        <v>875</v>
      </c>
      <c r="N273" s="7" t="s">
        <v>939</v>
      </c>
      <c r="O273" s="8" t="s">
        <v>876</v>
      </c>
      <c r="P273" s="10">
        <v>45782</v>
      </c>
    </row>
    <row r="274" spans="1:16" ht="135" x14ac:dyDescent="0.2">
      <c r="A274" s="3" t="s">
        <v>391</v>
      </c>
      <c r="B274" s="4" t="s">
        <v>872</v>
      </c>
      <c r="C274" s="4" t="s">
        <v>879</v>
      </c>
      <c r="D274" s="4" t="s">
        <v>196</v>
      </c>
      <c r="E274" s="4" t="s">
        <v>874</v>
      </c>
      <c r="F274" s="5">
        <v>21</v>
      </c>
      <c r="G274" s="6">
        <v>35569.040000000001</v>
      </c>
      <c r="H274" s="12">
        <f t="shared" si="33"/>
        <v>3556.9040000000005</v>
      </c>
      <c r="I274" s="13">
        <f t="shared" si="34"/>
        <v>5335.3559999999998</v>
      </c>
      <c r="J274" s="13">
        <f t="shared" si="35"/>
        <v>44461.3</v>
      </c>
      <c r="K274" s="13">
        <f t="shared" si="32"/>
        <v>48907.430000000008</v>
      </c>
      <c r="L274" s="7"/>
      <c r="M274" s="4" t="s">
        <v>875</v>
      </c>
      <c r="N274" s="7" t="s">
        <v>939</v>
      </c>
      <c r="O274" s="8" t="s">
        <v>880</v>
      </c>
      <c r="P274" s="10">
        <v>45782</v>
      </c>
    </row>
    <row r="275" spans="1:16" ht="135" x14ac:dyDescent="0.2">
      <c r="A275" s="3" t="s">
        <v>391</v>
      </c>
      <c r="B275" s="4" t="s">
        <v>872</v>
      </c>
      <c r="C275" s="4" t="s">
        <v>877</v>
      </c>
      <c r="D275" s="4" t="s">
        <v>196</v>
      </c>
      <c r="E275" s="4" t="s">
        <v>874</v>
      </c>
      <c r="F275" s="5">
        <v>7</v>
      </c>
      <c r="G275" s="6">
        <v>11856.35</v>
      </c>
      <c r="H275" s="12">
        <f t="shared" si="33"/>
        <v>1185.635</v>
      </c>
      <c r="I275" s="13">
        <f t="shared" si="34"/>
        <v>1778.4525000000001</v>
      </c>
      <c r="J275" s="13">
        <f t="shared" si="35"/>
        <v>14820.4375</v>
      </c>
      <c r="K275" s="13">
        <f t="shared" si="32"/>
        <v>16302.481250000001</v>
      </c>
      <c r="L275" s="7"/>
      <c r="M275" s="4" t="s">
        <v>875</v>
      </c>
      <c r="N275" s="7" t="s">
        <v>939</v>
      </c>
      <c r="O275" s="8" t="s">
        <v>878</v>
      </c>
      <c r="P275" s="10">
        <v>45782</v>
      </c>
    </row>
    <row r="276" spans="1:16" ht="165" x14ac:dyDescent="0.2">
      <c r="A276" s="3" t="s">
        <v>185</v>
      </c>
      <c r="B276" s="4" t="s">
        <v>1151</v>
      </c>
      <c r="C276" s="4" t="s">
        <v>22</v>
      </c>
      <c r="D276" s="4" t="s">
        <v>225</v>
      </c>
      <c r="E276" s="4" t="s">
        <v>1152</v>
      </c>
      <c r="F276" s="5">
        <v>1</v>
      </c>
      <c r="G276" s="6">
        <v>22457.45</v>
      </c>
      <c r="H276" s="12">
        <f t="shared" si="33"/>
        <v>2245.7450000000003</v>
      </c>
      <c r="I276" s="13">
        <f t="shared" si="34"/>
        <v>3368.6174999999998</v>
      </c>
      <c r="J276" s="13">
        <f t="shared" si="35"/>
        <v>28071.8125</v>
      </c>
      <c r="K276" s="13">
        <f t="shared" si="32"/>
        <v>30878.993750000001</v>
      </c>
      <c r="L276" s="7"/>
      <c r="M276" s="4" t="s">
        <v>1153</v>
      </c>
      <c r="N276" s="7" t="s">
        <v>1154</v>
      </c>
      <c r="O276" s="8" t="s">
        <v>345</v>
      </c>
      <c r="P276" s="10">
        <v>45784</v>
      </c>
    </row>
    <row r="277" spans="1:16" ht="135" x14ac:dyDescent="0.2">
      <c r="A277" s="3" t="s">
        <v>32</v>
      </c>
      <c r="B277" s="4" t="s">
        <v>598</v>
      </c>
      <c r="C277" s="4" t="s">
        <v>922</v>
      </c>
      <c r="D277" s="4" t="s">
        <v>579</v>
      </c>
      <c r="E277" s="4" t="s">
        <v>174</v>
      </c>
      <c r="F277" s="5">
        <v>10</v>
      </c>
      <c r="G277" s="6">
        <v>812</v>
      </c>
      <c r="H277" s="12">
        <f t="shared" si="33"/>
        <v>81.2</v>
      </c>
      <c r="I277" s="13">
        <f t="shared" si="34"/>
        <v>121.8</v>
      </c>
      <c r="J277" s="13">
        <f t="shared" si="35"/>
        <v>1015</v>
      </c>
      <c r="K277" s="13">
        <f t="shared" si="32"/>
        <v>1116.5</v>
      </c>
      <c r="L277" s="7"/>
      <c r="M277" s="4" t="s">
        <v>986</v>
      </c>
      <c r="N277" s="7" t="s">
        <v>987</v>
      </c>
      <c r="O277" s="8" t="s">
        <v>991</v>
      </c>
      <c r="P277" s="10">
        <v>45783</v>
      </c>
    </row>
    <row r="278" spans="1:16" ht="135" x14ac:dyDescent="0.2">
      <c r="A278" s="3" t="s">
        <v>32</v>
      </c>
      <c r="B278" s="4" t="s">
        <v>598</v>
      </c>
      <c r="C278" s="4" t="s">
        <v>921</v>
      </c>
      <c r="D278" s="4" t="s">
        <v>579</v>
      </c>
      <c r="E278" s="4" t="s">
        <v>174</v>
      </c>
      <c r="F278" s="5">
        <v>5</v>
      </c>
      <c r="G278" s="6">
        <v>406</v>
      </c>
      <c r="H278" s="12">
        <f>G278*0.14</f>
        <v>56.84</v>
      </c>
      <c r="I278" s="13">
        <f>G278*0.22</f>
        <v>89.320000000000007</v>
      </c>
      <c r="J278" s="13">
        <f t="shared" si="35"/>
        <v>552.16000000000008</v>
      </c>
      <c r="K278" s="13">
        <f t="shared" si="32"/>
        <v>607.37600000000009</v>
      </c>
      <c r="L278" s="7"/>
      <c r="M278" s="4" t="s">
        <v>986</v>
      </c>
      <c r="N278" s="7" t="s">
        <v>987</v>
      </c>
      <c r="O278" s="8" t="s">
        <v>990</v>
      </c>
      <c r="P278" s="10">
        <v>45783</v>
      </c>
    </row>
    <row r="279" spans="1:16" ht="135" x14ac:dyDescent="0.2">
      <c r="A279" s="3" t="s">
        <v>32</v>
      </c>
      <c r="B279" s="4" t="s">
        <v>598</v>
      </c>
      <c r="C279" s="4" t="s">
        <v>822</v>
      </c>
      <c r="D279" s="4" t="s">
        <v>579</v>
      </c>
      <c r="E279" s="4" t="s">
        <v>174</v>
      </c>
      <c r="F279" s="5">
        <v>10</v>
      </c>
      <c r="G279" s="6">
        <v>203</v>
      </c>
      <c r="H279" s="12">
        <f>G279*0.14</f>
        <v>28.42</v>
      </c>
      <c r="I279" s="13">
        <f>G279*0.22</f>
        <v>44.660000000000004</v>
      </c>
      <c r="J279" s="13">
        <f t="shared" si="35"/>
        <v>276.08000000000004</v>
      </c>
      <c r="K279" s="13">
        <f t="shared" si="32"/>
        <v>303.68800000000005</v>
      </c>
      <c r="L279" s="7"/>
      <c r="M279" s="4" t="s">
        <v>986</v>
      </c>
      <c r="N279" s="7" t="s">
        <v>987</v>
      </c>
      <c r="O279" s="8" t="s">
        <v>989</v>
      </c>
      <c r="P279" s="10">
        <v>45783</v>
      </c>
    </row>
    <row r="280" spans="1:16" ht="135" x14ac:dyDescent="0.2">
      <c r="A280" s="3" t="s">
        <v>32</v>
      </c>
      <c r="B280" s="4" t="s">
        <v>598</v>
      </c>
      <c r="C280" s="4" t="s">
        <v>418</v>
      </c>
      <c r="D280" s="4" t="s">
        <v>579</v>
      </c>
      <c r="E280" s="4" t="s">
        <v>174</v>
      </c>
      <c r="F280" s="5">
        <v>5</v>
      </c>
      <c r="G280" s="6">
        <v>101.5</v>
      </c>
      <c r="H280" s="12">
        <f>G280*0.14</f>
        <v>14.21</v>
      </c>
      <c r="I280" s="13">
        <f>G280*0.22</f>
        <v>22.330000000000002</v>
      </c>
      <c r="J280" s="13">
        <f t="shared" si="35"/>
        <v>138.04000000000002</v>
      </c>
      <c r="K280" s="13">
        <f t="shared" si="32"/>
        <v>151.84400000000002</v>
      </c>
      <c r="L280" s="7"/>
      <c r="M280" s="4" t="s">
        <v>986</v>
      </c>
      <c r="N280" s="7" t="s">
        <v>987</v>
      </c>
      <c r="O280" s="8" t="s">
        <v>988</v>
      </c>
      <c r="P280" s="10">
        <v>45783</v>
      </c>
    </row>
    <row r="281" spans="1:16" ht="240" x14ac:dyDescent="0.2">
      <c r="A281" s="3" t="s">
        <v>33</v>
      </c>
      <c r="B281" s="4" t="s">
        <v>33</v>
      </c>
      <c r="C281" s="4" t="s">
        <v>799</v>
      </c>
      <c r="D281" s="4" t="s">
        <v>580</v>
      </c>
      <c r="E281" s="4" t="s">
        <v>129</v>
      </c>
      <c r="F281" s="5">
        <v>10</v>
      </c>
      <c r="G281" s="6">
        <v>75</v>
      </c>
      <c r="H281" s="12">
        <f>G281*0.17</f>
        <v>12.750000000000002</v>
      </c>
      <c r="I281" s="13">
        <f>G281*0.3</f>
        <v>22.5</v>
      </c>
      <c r="J281" s="13">
        <f t="shared" si="35"/>
        <v>110.25</v>
      </c>
      <c r="K281" s="13">
        <f t="shared" si="32"/>
        <v>121.27500000000001</v>
      </c>
      <c r="L281" s="7"/>
      <c r="M281" s="4" t="s">
        <v>1267</v>
      </c>
      <c r="N281" s="7" t="s">
        <v>1268</v>
      </c>
      <c r="O281" s="8" t="s">
        <v>260</v>
      </c>
      <c r="P281" s="10">
        <v>45783</v>
      </c>
    </row>
    <row r="282" spans="1:16" ht="165" x14ac:dyDescent="0.2">
      <c r="A282" s="3" t="s">
        <v>247</v>
      </c>
      <c r="B282" s="4" t="s">
        <v>614</v>
      </c>
      <c r="C282" s="4" t="s">
        <v>248</v>
      </c>
      <c r="D282" s="4" t="s">
        <v>808</v>
      </c>
      <c r="E282" s="4" t="s">
        <v>195</v>
      </c>
      <c r="F282" s="5">
        <v>10</v>
      </c>
      <c r="G282" s="6">
        <v>1441</v>
      </c>
      <c r="H282" s="12">
        <f>G282*0.1</f>
        <v>144.1</v>
      </c>
      <c r="I282" s="13">
        <f>G282*0.15</f>
        <v>216.15</v>
      </c>
      <c r="J282" s="13">
        <f t="shared" si="35"/>
        <v>1801.25</v>
      </c>
      <c r="K282" s="13">
        <f t="shared" si="32"/>
        <v>1981.3750000000002</v>
      </c>
      <c r="L282" s="7"/>
      <c r="M282" s="4" t="s">
        <v>616</v>
      </c>
      <c r="N282" s="7" t="s">
        <v>1108</v>
      </c>
      <c r="O282" s="8" t="s">
        <v>249</v>
      </c>
      <c r="P282" s="10">
        <v>45783</v>
      </c>
    </row>
    <row r="283" spans="1:16" ht="120" x14ac:dyDescent="0.2">
      <c r="A283" s="3" t="s">
        <v>609</v>
      </c>
      <c r="B283" s="4" t="s">
        <v>813</v>
      </c>
      <c r="C283" s="4" t="s">
        <v>839</v>
      </c>
      <c r="D283" s="4" t="s">
        <v>840</v>
      </c>
      <c r="E283" s="4" t="s">
        <v>156</v>
      </c>
      <c r="F283" s="5">
        <v>10</v>
      </c>
      <c r="G283" s="6">
        <v>146.41999999999999</v>
      </c>
      <c r="H283" s="12">
        <f>G283*0.14</f>
        <v>20.498799999999999</v>
      </c>
      <c r="I283" s="13">
        <f>G283*0.22</f>
        <v>32.212399999999995</v>
      </c>
      <c r="J283" s="13">
        <f t="shared" si="35"/>
        <v>199.13119999999998</v>
      </c>
      <c r="K283" s="13">
        <f t="shared" si="32"/>
        <v>219.04432</v>
      </c>
      <c r="L283" s="7"/>
      <c r="M283" s="4" t="s">
        <v>278</v>
      </c>
      <c r="N283" s="7" t="s">
        <v>1104</v>
      </c>
      <c r="O283" s="8" t="s">
        <v>841</v>
      </c>
      <c r="P283" s="10">
        <v>45783</v>
      </c>
    </row>
    <row r="284" spans="1:16" ht="120" x14ac:dyDescent="0.2">
      <c r="A284" s="3" t="s">
        <v>609</v>
      </c>
      <c r="B284" s="4" t="s">
        <v>813</v>
      </c>
      <c r="C284" s="4" t="s">
        <v>842</v>
      </c>
      <c r="D284" s="4" t="s">
        <v>840</v>
      </c>
      <c r="E284" s="4" t="s">
        <v>156</v>
      </c>
      <c r="F284" s="5">
        <v>30</v>
      </c>
      <c r="G284" s="6">
        <v>391.39</v>
      </c>
      <c r="H284" s="12">
        <f>G284*0.14</f>
        <v>54.794600000000003</v>
      </c>
      <c r="I284" s="13">
        <f>G284*0.22</f>
        <v>86.105800000000002</v>
      </c>
      <c r="J284" s="13">
        <f t="shared" si="35"/>
        <v>532.29039999999998</v>
      </c>
      <c r="K284" s="13">
        <f t="shared" si="32"/>
        <v>585.51944000000003</v>
      </c>
      <c r="L284" s="7"/>
      <c r="M284" s="4" t="s">
        <v>278</v>
      </c>
      <c r="N284" s="7" t="s">
        <v>1104</v>
      </c>
      <c r="O284" s="8" t="s">
        <v>843</v>
      </c>
      <c r="P284" s="10">
        <v>45783</v>
      </c>
    </row>
    <row r="285" spans="1:16" ht="90" x14ac:dyDescent="0.2">
      <c r="A285" s="3" t="s">
        <v>68</v>
      </c>
      <c r="B285" s="4" t="s">
        <v>69</v>
      </c>
      <c r="C285" s="4" t="s">
        <v>333</v>
      </c>
      <c r="D285" s="4" t="s">
        <v>235</v>
      </c>
      <c r="E285" s="4" t="s">
        <v>98</v>
      </c>
      <c r="F285" s="5">
        <v>50</v>
      </c>
      <c r="G285" s="6">
        <v>26.46</v>
      </c>
      <c r="H285" s="12">
        <f t="shared" ref="H285:H290" si="36">G285*0.17</f>
        <v>4.4982000000000006</v>
      </c>
      <c r="I285" s="13">
        <f t="shared" ref="I285:I290" si="37">G285*0.3</f>
        <v>7.9379999999999997</v>
      </c>
      <c r="J285" s="13">
        <f t="shared" si="35"/>
        <v>38.8962</v>
      </c>
      <c r="K285" s="13">
        <f t="shared" si="32"/>
        <v>42.785820000000001</v>
      </c>
      <c r="L285" s="7"/>
      <c r="M285" s="4" t="s">
        <v>865</v>
      </c>
      <c r="N285" s="7" t="s">
        <v>1259</v>
      </c>
      <c r="O285" s="8" t="s">
        <v>349</v>
      </c>
      <c r="P285" s="10">
        <v>45782</v>
      </c>
    </row>
    <row r="286" spans="1:16" ht="120" x14ac:dyDescent="0.2">
      <c r="A286" s="3" t="s">
        <v>68</v>
      </c>
      <c r="B286" s="4" t="s">
        <v>69</v>
      </c>
      <c r="C286" s="4" t="s">
        <v>177</v>
      </c>
      <c r="D286" s="4" t="s">
        <v>200</v>
      </c>
      <c r="E286" s="4" t="s">
        <v>98</v>
      </c>
      <c r="F286" s="5">
        <v>50</v>
      </c>
      <c r="G286" s="6">
        <v>26.61</v>
      </c>
      <c r="H286" s="12">
        <f t="shared" si="36"/>
        <v>4.5236999999999998</v>
      </c>
      <c r="I286" s="13">
        <f t="shared" si="37"/>
        <v>7.9829999999999997</v>
      </c>
      <c r="J286" s="13">
        <f t="shared" si="35"/>
        <v>39.116699999999994</v>
      </c>
      <c r="K286" s="13">
        <f t="shared" si="32"/>
        <v>43.028369999999995</v>
      </c>
      <c r="L286" s="7"/>
      <c r="M286" s="4" t="s">
        <v>178</v>
      </c>
      <c r="N286" s="7" t="s">
        <v>1259</v>
      </c>
      <c r="O286" s="8" t="s">
        <v>179</v>
      </c>
      <c r="P286" s="10">
        <v>45782</v>
      </c>
    </row>
    <row r="287" spans="1:16" ht="120" x14ac:dyDescent="0.2">
      <c r="A287" s="3" t="s">
        <v>68</v>
      </c>
      <c r="B287" s="4" t="s">
        <v>69</v>
      </c>
      <c r="C287" s="4" t="s">
        <v>180</v>
      </c>
      <c r="D287" s="4" t="s">
        <v>200</v>
      </c>
      <c r="E287" s="4" t="s">
        <v>98</v>
      </c>
      <c r="F287" s="5">
        <v>100</v>
      </c>
      <c r="G287" s="6">
        <v>46.11</v>
      </c>
      <c r="H287" s="12">
        <f t="shared" si="36"/>
        <v>7.8387000000000002</v>
      </c>
      <c r="I287" s="13">
        <f t="shared" si="37"/>
        <v>13.833</v>
      </c>
      <c r="J287" s="13">
        <f t="shared" si="35"/>
        <v>67.781700000000001</v>
      </c>
      <c r="K287" s="13">
        <f t="shared" si="32"/>
        <v>74.559870000000004</v>
      </c>
      <c r="L287" s="7"/>
      <c r="M287" s="4" t="s">
        <v>178</v>
      </c>
      <c r="N287" s="7" t="s">
        <v>1259</v>
      </c>
      <c r="O287" s="8" t="s">
        <v>181</v>
      </c>
      <c r="P287" s="10">
        <v>45782</v>
      </c>
    </row>
    <row r="288" spans="1:16" ht="195" x14ac:dyDescent="0.2">
      <c r="A288" s="3" t="s">
        <v>68</v>
      </c>
      <c r="B288" s="4" t="s">
        <v>69</v>
      </c>
      <c r="C288" s="4" t="s">
        <v>97</v>
      </c>
      <c r="D288" s="4" t="s">
        <v>231</v>
      </c>
      <c r="E288" s="4" t="s">
        <v>98</v>
      </c>
      <c r="F288" s="5">
        <v>50</v>
      </c>
      <c r="G288" s="6">
        <v>62.29</v>
      </c>
      <c r="H288" s="12">
        <f t="shared" si="36"/>
        <v>10.589300000000001</v>
      </c>
      <c r="I288" s="13">
        <f t="shared" si="37"/>
        <v>18.686999999999998</v>
      </c>
      <c r="J288" s="13">
        <f t="shared" si="35"/>
        <v>91.566299999999998</v>
      </c>
      <c r="K288" s="13">
        <f t="shared" si="32"/>
        <v>100.72293000000001</v>
      </c>
      <c r="L288" s="7"/>
      <c r="M288" s="4" t="s">
        <v>276</v>
      </c>
      <c r="N288" s="7" t="s">
        <v>1259</v>
      </c>
      <c r="O288" s="8" t="s">
        <v>277</v>
      </c>
      <c r="P288" s="10">
        <v>45782</v>
      </c>
    </row>
    <row r="289" spans="1:16" ht="90" x14ac:dyDescent="0.2">
      <c r="A289" s="3" t="s">
        <v>68</v>
      </c>
      <c r="B289" s="4" t="s">
        <v>69</v>
      </c>
      <c r="C289" s="4" t="s">
        <v>350</v>
      </c>
      <c r="D289" s="4" t="s">
        <v>235</v>
      </c>
      <c r="E289" s="4" t="s">
        <v>98</v>
      </c>
      <c r="F289" s="5">
        <v>50</v>
      </c>
      <c r="G289" s="6">
        <v>62.29</v>
      </c>
      <c r="H289" s="12">
        <f t="shared" si="36"/>
        <v>10.589300000000001</v>
      </c>
      <c r="I289" s="13">
        <f t="shared" si="37"/>
        <v>18.686999999999998</v>
      </c>
      <c r="J289" s="13">
        <f t="shared" si="35"/>
        <v>91.566299999999998</v>
      </c>
      <c r="K289" s="13">
        <f t="shared" si="32"/>
        <v>100.72293000000001</v>
      </c>
      <c r="L289" s="7"/>
      <c r="M289" s="4" t="s">
        <v>865</v>
      </c>
      <c r="N289" s="7" t="s">
        <v>1259</v>
      </c>
      <c r="O289" s="8" t="s">
        <v>351</v>
      </c>
      <c r="P289" s="10">
        <v>45782</v>
      </c>
    </row>
    <row r="290" spans="1:16" ht="120" x14ac:dyDescent="0.2">
      <c r="A290" s="3" t="s">
        <v>68</v>
      </c>
      <c r="B290" s="4" t="s">
        <v>69</v>
      </c>
      <c r="C290" s="4" t="s">
        <v>304</v>
      </c>
      <c r="D290" s="4" t="s">
        <v>200</v>
      </c>
      <c r="E290" s="4" t="s">
        <v>98</v>
      </c>
      <c r="F290" s="5">
        <v>50</v>
      </c>
      <c r="G290" s="6">
        <v>62.29</v>
      </c>
      <c r="H290" s="12">
        <f t="shared" si="36"/>
        <v>10.589300000000001</v>
      </c>
      <c r="I290" s="13">
        <f t="shared" si="37"/>
        <v>18.686999999999998</v>
      </c>
      <c r="J290" s="13">
        <f t="shared" si="35"/>
        <v>91.566299999999998</v>
      </c>
      <c r="K290" s="13">
        <f t="shared" si="32"/>
        <v>100.72293000000001</v>
      </c>
      <c r="L290" s="7"/>
      <c r="M290" s="4" t="s">
        <v>178</v>
      </c>
      <c r="N290" s="7" t="s">
        <v>1259</v>
      </c>
      <c r="O290" s="8" t="s">
        <v>332</v>
      </c>
      <c r="P290" s="10">
        <v>45782</v>
      </c>
    </row>
    <row r="291" spans="1:16" ht="120" x14ac:dyDescent="0.2">
      <c r="A291" s="3" t="s">
        <v>68</v>
      </c>
      <c r="B291" s="4" t="s">
        <v>69</v>
      </c>
      <c r="C291" s="4" t="s">
        <v>330</v>
      </c>
      <c r="D291" s="4" t="s">
        <v>200</v>
      </c>
      <c r="E291" s="4" t="s">
        <v>98</v>
      </c>
      <c r="F291" s="5">
        <v>100</v>
      </c>
      <c r="G291" s="6">
        <v>124.59</v>
      </c>
      <c r="H291" s="12">
        <f>G291*0.14</f>
        <v>17.442600000000002</v>
      </c>
      <c r="I291" s="13">
        <f>G291*0.22</f>
        <v>27.409800000000001</v>
      </c>
      <c r="J291" s="13">
        <f t="shared" si="35"/>
        <v>169.44239999999999</v>
      </c>
      <c r="K291" s="13">
        <f t="shared" si="32"/>
        <v>186.38664</v>
      </c>
      <c r="L291" s="7"/>
      <c r="M291" s="4" t="s">
        <v>178</v>
      </c>
      <c r="N291" s="7" t="s">
        <v>1259</v>
      </c>
      <c r="O291" s="8" t="s">
        <v>331</v>
      </c>
      <c r="P291" s="10">
        <v>45782</v>
      </c>
    </row>
    <row r="292" spans="1:16" ht="105" x14ac:dyDescent="0.2">
      <c r="A292" s="3" t="s">
        <v>68</v>
      </c>
      <c r="B292" s="4" t="s">
        <v>232</v>
      </c>
      <c r="C292" s="4" t="s">
        <v>170</v>
      </c>
      <c r="D292" s="4" t="s">
        <v>233</v>
      </c>
      <c r="E292" s="4" t="s">
        <v>98</v>
      </c>
      <c r="F292" s="5">
        <v>56</v>
      </c>
      <c r="G292" s="6">
        <v>29.64</v>
      </c>
      <c r="H292" s="12">
        <f>G292*0.17</f>
        <v>5.0388000000000002</v>
      </c>
      <c r="I292" s="13">
        <f>G292*0.3</f>
        <v>8.8919999999999995</v>
      </c>
      <c r="J292" s="13">
        <f t="shared" si="35"/>
        <v>43.570800000000006</v>
      </c>
      <c r="K292" s="13">
        <f t="shared" si="32"/>
        <v>47.927880000000009</v>
      </c>
      <c r="L292" s="7"/>
      <c r="M292" s="4" t="s">
        <v>710</v>
      </c>
      <c r="N292" s="7" t="s">
        <v>1259</v>
      </c>
      <c r="O292" s="8" t="s">
        <v>820</v>
      </c>
      <c r="P292" s="10">
        <v>45782</v>
      </c>
    </row>
    <row r="293" spans="1:16" ht="105" x14ac:dyDescent="0.2">
      <c r="A293" s="3" t="s">
        <v>68</v>
      </c>
      <c r="B293" s="4" t="s">
        <v>232</v>
      </c>
      <c r="C293" s="4" t="s">
        <v>171</v>
      </c>
      <c r="D293" s="4" t="s">
        <v>233</v>
      </c>
      <c r="E293" s="4" t="s">
        <v>98</v>
      </c>
      <c r="F293" s="5">
        <v>112</v>
      </c>
      <c r="G293" s="6">
        <v>55.32</v>
      </c>
      <c r="H293" s="12">
        <f>G293*0.17</f>
        <v>9.4044000000000008</v>
      </c>
      <c r="I293" s="13">
        <f>G293*0.3</f>
        <v>16.596</v>
      </c>
      <c r="J293" s="13">
        <f t="shared" si="35"/>
        <v>81.320400000000006</v>
      </c>
      <c r="K293" s="13">
        <f t="shared" si="32"/>
        <v>89.45244000000001</v>
      </c>
      <c r="L293" s="7"/>
      <c r="M293" s="4" t="s">
        <v>710</v>
      </c>
      <c r="N293" s="7" t="s">
        <v>1259</v>
      </c>
      <c r="O293" s="8" t="s">
        <v>819</v>
      </c>
      <c r="P293" s="10">
        <v>45782</v>
      </c>
    </row>
    <row r="294" spans="1:16" ht="105" x14ac:dyDescent="0.2">
      <c r="A294" s="3" t="s">
        <v>68</v>
      </c>
      <c r="B294" s="4" t="s">
        <v>232</v>
      </c>
      <c r="C294" s="4" t="s">
        <v>172</v>
      </c>
      <c r="D294" s="4" t="s">
        <v>233</v>
      </c>
      <c r="E294" s="4" t="s">
        <v>98</v>
      </c>
      <c r="F294" s="5">
        <v>56</v>
      </c>
      <c r="G294" s="6">
        <v>69.77</v>
      </c>
      <c r="H294" s="12">
        <f>G294*0.17</f>
        <v>11.860900000000001</v>
      </c>
      <c r="I294" s="13">
        <f>G294*0.3</f>
        <v>20.930999999999997</v>
      </c>
      <c r="J294" s="13">
        <f t="shared" si="35"/>
        <v>102.56189999999999</v>
      </c>
      <c r="K294" s="13">
        <f t="shared" si="32"/>
        <v>112.81809</v>
      </c>
      <c r="L294" s="7"/>
      <c r="M294" s="4" t="s">
        <v>710</v>
      </c>
      <c r="N294" s="7" t="s">
        <v>1259</v>
      </c>
      <c r="O294" s="8" t="s">
        <v>821</v>
      </c>
      <c r="P294" s="10">
        <v>45782</v>
      </c>
    </row>
    <row r="295" spans="1:16" ht="105" x14ac:dyDescent="0.2">
      <c r="A295" s="3" t="s">
        <v>68</v>
      </c>
      <c r="B295" s="4" t="s">
        <v>232</v>
      </c>
      <c r="C295" s="4" t="s">
        <v>173</v>
      </c>
      <c r="D295" s="4" t="s">
        <v>233</v>
      </c>
      <c r="E295" s="4" t="s">
        <v>98</v>
      </c>
      <c r="F295" s="5">
        <v>112</v>
      </c>
      <c r="G295" s="6">
        <v>131.28</v>
      </c>
      <c r="H295" s="12">
        <f>G295*0.14</f>
        <v>18.379200000000001</v>
      </c>
      <c r="I295" s="13">
        <f>G295*0.22</f>
        <v>28.881599999999999</v>
      </c>
      <c r="J295" s="13">
        <f t="shared" si="35"/>
        <v>178.54079999999999</v>
      </c>
      <c r="K295" s="13">
        <f t="shared" si="32"/>
        <v>196.39488</v>
      </c>
      <c r="L295" s="7"/>
      <c r="M295" s="4" t="s">
        <v>710</v>
      </c>
      <c r="N295" s="7" t="s">
        <v>1259</v>
      </c>
      <c r="O295" s="8" t="s">
        <v>711</v>
      </c>
      <c r="P295" s="10">
        <v>45782</v>
      </c>
    </row>
    <row r="296" spans="1:16" ht="90" x14ac:dyDescent="0.2">
      <c r="A296" s="3" t="s">
        <v>687</v>
      </c>
      <c r="B296" s="4" t="s">
        <v>687</v>
      </c>
      <c r="C296" s="4" t="s">
        <v>377</v>
      </c>
      <c r="D296" s="4" t="s">
        <v>235</v>
      </c>
      <c r="E296" s="4" t="s">
        <v>688</v>
      </c>
      <c r="F296" s="5">
        <v>28</v>
      </c>
      <c r="G296" s="6">
        <v>125</v>
      </c>
      <c r="H296" s="12">
        <f>G296*0.14</f>
        <v>17.5</v>
      </c>
      <c r="I296" s="13">
        <f>G296*0.22</f>
        <v>27.5</v>
      </c>
      <c r="J296" s="13">
        <f t="shared" si="35"/>
        <v>170</v>
      </c>
      <c r="K296" s="13">
        <f t="shared" si="32"/>
        <v>187.00000000000003</v>
      </c>
      <c r="L296" s="7"/>
      <c r="M296" s="4" t="s">
        <v>911</v>
      </c>
      <c r="N296" s="7" t="s">
        <v>1107</v>
      </c>
      <c r="O296" s="8" t="s">
        <v>692</v>
      </c>
      <c r="P296" s="10">
        <v>45783</v>
      </c>
    </row>
    <row r="297" spans="1:16" ht="90" x14ac:dyDescent="0.2">
      <c r="A297" s="3" t="s">
        <v>687</v>
      </c>
      <c r="B297" s="4" t="s">
        <v>687</v>
      </c>
      <c r="C297" s="4" t="s">
        <v>191</v>
      </c>
      <c r="D297" s="4" t="s">
        <v>235</v>
      </c>
      <c r="E297" s="4" t="s">
        <v>688</v>
      </c>
      <c r="F297" s="5">
        <v>28</v>
      </c>
      <c r="G297" s="6">
        <v>98</v>
      </c>
      <c r="H297" s="12">
        <f>G297*0.17</f>
        <v>16.66</v>
      </c>
      <c r="I297" s="13">
        <f>G297*0.3</f>
        <v>29.4</v>
      </c>
      <c r="J297" s="13">
        <f t="shared" si="35"/>
        <v>144.06</v>
      </c>
      <c r="K297" s="13">
        <f t="shared" si="32"/>
        <v>158.46600000000001</v>
      </c>
      <c r="L297" s="7"/>
      <c r="M297" s="4" t="s">
        <v>911</v>
      </c>
      <c r="N297" s="7" t="s">
        <v>1107</v>
      </c>
      <c r="O297" s="8" t="s">
        <v>691</v>
      </c>
      <c r="P297" s="10">
        <v>45783</v>
      </c>
    </row>
    <row r="298" spans="1:16" ht="105" x14ac:dyDescent="0.2">
      <c r="A298" s="3" t="s">
        <v>72</v>
      </c>
      <c r="B298" s="4" t="s">
        <v>72</v>
      </c>
      <c r="C298" s="4" t="s">
        <v>1155</v>
      </c>
      <c r="D298" s="4" t="s">
        <v>417</v>
      </c>
      <c r="E298" s="4" t="s">
        <v>95</v>
      </c>
      <c r="F298" s="5">
        <v>10</v>
      </c>
      <c r="G298" s="6">
        <v>14.65</v>
      </c>
      <c r="H298" s="12">
        <f>G298*0.17</f>
        <v>2.4905000000000004</v>
      </c>
      <c r="I298" s="13">
        <f>G298*0.3</f>
        <v>4.3949999999999996</v>
      </c>
      <c r="J298" s="13">
        <f t="shared" si="35"/>
        <v>21.535499999999999</v>
      </c>
      <c r="K298" s="13">
        <f t="shared" si="32"/>
        <v>23.689050000000002</v>
      </c>
      <c r="L298" s="7"/>
      <c r="M298" s="4" t="s">
        <v>1156</v>
      </c>
      <c r="N298" s="7" t="s">
        <v>1157</v>
      </c>
      <c r="O298" s="8" t="s">
        <v>285</v>
      </c>
      <c r="P298" s="10">
        <v>45784</v>
      </c>
    </row>
    <row r="299" spans="1:16" ht="105" x14ac:dyDescent="0.2">
      <c r="A299" s="3" t="s">
        <v>72</v>
      </c>
      <c r="B299" s="4" t="s">
        <v>72</v>
      </c>
      <c r="C299" s="4" t="s">
        <v>1158</v>
      </c>
      <c r="D299" s="4" t="s">
        <v>417</v>
      </c>
      <c r="E299" s="4" t="s">
        <v>95</v>
      </c>
      <c r="F299" s="5">
        <v>30</v>
      </c>
      <c r="G299" s="6">
        <v>26.54</v>
      </c>
      <c r="H299" s="12">
        <f>G299*0.17</f>
        <v>4.5118</v>
      </c>
      <c r="I299" s="13">
        <f>G299*0.3</f>
        <v>7.9619999999999997</v>
      </c>
      <c r="J299" s="13">
        <f t="shared" si="35"/>
        <v>39.013800000000003</v>
      </c>
      <c r="K299" s="13">
        <f t="shared" si="32"/>
        <v>42.915180000000007</v>
      </c>
      <c r="L299" s="7"/>
      <c r="M299" s="4" t="s">
        <v>1156</v>
      </c>
      <c r="N299" s="7" t="s">
        <v>1157</v>
      </c>
      <c r="O299" s="8" t="s">
        <v>284</v>
      </c>
      <c r="P299" s="10">
        <v>45784</v>
      </c>
    </row>
    <row r="300" spans="1:16" ht="135" x14ac:dyDescent="0.2">
      <c r="A300" s="3" t="s">
        <v>76</v>
      </c>
      <c r="B300" s="4" t="s">
        <v>76</v>
      </c>
      <c r="C300" s="4" t="s">
        <v>619</v>
      </c>
      <c r="D300" s="4" t="s">
        <v>196</v>
      </c>
      <c r="E300" s="4" t="s">
        <v>126</v>
      </c>
      <c r="F300" s="5">
        <v>10</v>
      </c>
      <c r="G300" s="6">
        <v>1057.76</v>
      </c>
      <c r="H300" s="12">
        <f>G300*0.1</f>
        <v>105.77600000000001</v>
      </c>
      <c r="I300" s="13">
        <f>G300*0.15</f>
        <v>158.66399999999999</v>
      </c>
      <c r="J300" s="13">
        <f t="shared" si="35"/>
        <v>1322.2</v>
      </c>
      <c r="K300" s="13">
        <f t="shared" si="32"/>
        <v>1454.42</v>
      </c>
      <c r="L300" s="7"/>
      <c r="M300" s="4" t="s">
        <v>903</v>
      </c>
      <c r="N300" s="7" t="s">
        <v>1111</v>
      </c>
      <c r="O300" s="8" t="s">
        <v>583</v>
      </c>
      <c r="P300" s="10">
        <v>45783</v>
      </c>
    </row>
    <row r="301" spans="1:16" ht="135" x14ac:dyDescent="0.2">
      <c r="A301" s="3" t="s">
        <v>76</v>
      </c>
      <c r="B301" s="4" t="s">
        <v>581</v>
      </c>
      <c r="C301" s="4" t="s">
        <v>619</v>
      </c>
      <c r="D301" s="4" t="s">
        <v>196</v>
      </c>
      <c r="E301" s="4" t="s">
        <v>126</v>
      </c>
      <c r="F301" s="5">
        <v>10</v>
      </c>
      <c r="G301" s="6">
        <v>1057.76</v>
      </c>
      <c r="H301" s="12">
        <f>G301*0.1</f>
        <v>105.77600000000001</v>
      </c>
      <c r="I301" s="13">
        <f>G301*0.15</f>
        <v>158.66399999999999</v>
      </c>
      <c r="J301" s="13">
        <f t="shared" si="35"/>
        <v>1322.2</v>
      </c>
      <c r="K301" s="13">
        <f t="shared" si="32"/>
        <v>1454.42</v>
      </c>
      <c r="L301" s="7"/>
      <c r="M301" s="4" t="s">
        <v>582</v>
      </c>
      <c r="N301" s="7" t="s">
        <v>1111</v>
      </c>
      <c r="O301" s="8" t="s">
        <v>583</v>
      </c>
      <c r="P301" s="10">
        <v>45783</v>
      </c>
    </row>
    <row r="302" spans="1:16" ht="135" x14ac:dyDescent="0.2">
      <c r="A302" s="3" t="s">
        <v>34</v>
      </c>
      <c r="B302" s="4" t="s">
        <v>34</v>
      </c>
      <c r="C302" s="4" t="s">
        <v>649</v>
      </c>
      <c r="D302" s="4" t="s">
        <v>196</v>
      </c>
      <c r="E302" s="4" t="s">
        <v>192</v>
      </c>
      <c r="F302" s="5">
        <v>1</v>
      </c>
      <c r="G302" s="6">
        <v>183.4</v>
      </c>
      <c r="H302" s="12">
        <f>G302*0.14</f>
        <v>25.676000000000002</v>
      </c>
      <c r="I302" s="13">
        <f>G302*0.22</f>
        <v>40.347999999999999</v>
      </c>
      <c r="J302" s="13">
        <f t="shared" si="35"/>
        <v>249.42400000000004</v>
      </c>
      <c r="K302" s="13">
        <f t="shared" si="32"/>
        <v>274.36640000000006</v>
      </c>
      <c r="L302" s="7"/>
      <c r="M302" s="4" t="s">
        <v>1171</v>
      </c>
      <c r="N302" s="7" t="s">
        <v>1172</v>
      </c>
      <c r="O302" s="8" t="s">
        <v>650</v>
      </c>
      <c r="P302" s="10">
        <v>45784</v>
      </c>
    </row>
    <row r="303" spans="1:16" ht="135" x14ac:dyDescent="0.2">
      <c r="A303" s="3" t="s">
        <v>34</v>
      </c>
      <c r="B303" s="4" t="s">
        <v>34</v>
      </c>
      <c r="C303" s="4" t="s">
        <v>393</v>
      </c>
      <c r="D303" s="4" t="s">
        <v>196</v>
      </c>
      <c r="E303" s="4" t="s">
        <v>192</v>
      </c>
      <c r="F303" s="5">
        <v>5</v>
      </c>
      <c r="G303" s="6">
        <v>952.18</v>
      </c>
      <c r="H303" s="12">
        <f>G303*0.1</f>
        <v>95.218000000000004</v>
      </c>
      <c r="I303" s="13">
        <f>G303*0.15</f>
        <v>142.827</v>
      </c>
      <c r="J303" s="13">
        <f t="shared" si="35"/>
        <v>1190.2249999999999</v>
      </c>
      <c r="K303" s="13">
        <f t="shared" si="32"/>
        <v>1309.2474999999999</v>
      </c>
      <c r="L303" s="7"/>
      <c r="M303" s="4" t="s">
        <v>1171</v>
      </c>
      <c r="N303" s="7" t="s">
        <v>1172</v>
      </c>
      <c r="O303" s="8" t="s">
        <v>794</v>
      </c>
      <c r="P303" s="10">
        <v>45784</v>
      </c>
    </row>
    <row r="304" spans="1:16" ht="135" x14ac:dyDescent="0.2">
      <c r="A304" s="3" t="s">
        <v>34</v>
      </c>
      <c r="B304" s="4" t="s">
        <v>34</v>
      </c>
      <c r="C304" s="4" t="s">
        <v>1177</v>
      </c>
      <c r="D304" s="4" t="s">
        <v>196</v>
      </c>
      <c r="E304" s="4" t="s">
        <v>192</v>
      </c>
      <c r="F304" s="5">
        <v>1</v>
      </c>
      <c r="G304" s="6">
        <v>366.8</v>
      </c>
      <c r="H304" s="12">
        <f>G304*0.14</f>
        <v>51.352000000000004</v>
      </c>
      <c r="I304" s="13">
        <f>G304*0.22</f>
        <v>80.695999999999998</v>
      </c>
      <c r="J304" s="13">
        <f t="shared" si="35"/>
        <v>498.84800000000007</v>
      </c>
      <c r="K304" s="13">
        <f t="shared" si="32"/>
        <v>548.73280000000011</v>
      </c>
      <c r="L304" s="7"/>
      <c r="M304" s="4" t="s">
        <v>1171</v>
      </c>
      <c r="N304" s="7" t="s">
        <v>1172</v>
      </c>
      <c r="O304" s="8" t="s">
        <v>651</v>
      </c>
      <c r="P304" s="10">
        <v>45784</v>
      </c>
    </row>
    <row r="305" spans="1:16" ht="135" x14ac:dyDescent="0.2">
      <c r="A305" s="3" t="s">
        <v>34</v>
      </c>
      <c r="B305" s="4" t="s">
        <v>34</v>
      </c>
      <c r="C305" s="4" t="s">
        <v>652</v>
      </c>
      <c r="D305" s="4" t="s">
        <v>196</v>
      </c>
      <c r="E305" s="4" t="s">
        <v>192</v>
      </c>
      <c r="F305" s="5">
        <v>5</v>
      </c>
      <c r="G305" s="6">
        <v>1834.3</v>
      </c>
      <c r="H305" s="12">
        <f>G305*0.1</f>
        <v>183.43</v>
      </c>
      <c r="I305" s="13">
        <f>G305*0.15</f>
        <v>275.14499999999998</v>
      </c>
      <c r="J305" s="13">
        <f t="shared" si="35"/>
        <v>2292.875</v>
      </c>
      <c r="K305" s="13">
        <f t="shared" si="32"/>
        <v>2522.1625000000004</v>
      </c>
      <c r="L305" s="7"/>
      <c r="M305" s="4" t="s">
        <v>1171</v>
      </c>
      <c r="N305" s="7" t="s">
        <v>1172</v>
      </c>
      <c r="O305" s="8" t="s">
        <v>653</v>
      </c>
      <c r="P305" s="10">
        <v>45784</v>
      </c>
    </row>
    <row r="306" spans="1:16" ht="135" x14ac:dyDescent="0.2">
      <c r="A306" s="3" t="s">
        <v>34</v>
      </c>
      <c r="B306" s="4" t="s">
        <v>34</v>
      </c>
      <c r="C306" s="4" t="s">
        <v>792</v>
      </c>
      <c r="D306" s="4" t="s">
        <v>196</v>
      </c>
      <c r="E306" s="4" t="s">
        <v>192</v>
      </c>
      <c r="F306" s="5">
        <v>10</v>
      </c>
      <c r="G306" s="6">
        <v>952.18</v>
      </c>
      <c r="H306" s="12">
        <f>G306*0.1</f>
        <v>95.218000000000004</v>
      </c>
      <c r="I306" s="13">
        <f>G306*0.15</f>
        <v>142.827</v>
      </c>
      <c r="J306" s="13">
        <f t="shared" si="35"/>
        <v>1190.2249999999999</v>
      </c>
      <c r="K306" s="13">
        <f t="shared" si="32"/>
        <v>1309.2474999999999</v>
      </c>
      <c r="L306" s="7"/>
      <c r="M306" s="4" t="s">
        <v>1171</v>
      </c>
      <c r="N306" s="7" t="s">
        <v>1172</v>
      </c>
      <c r="O306" s="8" t="s">
        <v>793</v>
      </c>
      <c r="P306" s="10">
        <v>45784</v>
      </c>
    </row>
    <row r="307" spans="1:16" ht="135" x14ac:dyDescent="0.2">
      <c r="A307" s="3" t="s">
        <v>34</v>
      </c>
      <c r="B307" s="4" t="s">
        <v>34</v>
      </c>
      <c r="C307" s="4" t="s">
        <v>625</v>
      </c>
      <c r="D307" s="4" t="s">
        <v>196</v>
      </c>
      <c r="E307" s="4" t="s">
        <v>192</v>
      </c>
      <c r="F307" s="5">
        <v>5</v>
      </c>
      <c r="G307" s="6">
        <v>458.5</v>
      </c>
      <c r="H307" s="12">
        <f>G307*0.14</f>
        <v>64.190000000000012</v>
      </c>
      <c r="I307" s="13">
        <f>G307*0.22</f>
        <v>100.87</v>
      </c>
      <c r="J307" s="13">
        <f t="shared" si="35"/>
        <v>623.56000000000006</v>
      </c>
      <c r="K307" s="13">
        <f t="shared" si="32"/>
        <v>685.91600000000017</v>
      </c>
      <c r="L307" s="7"/>
      <c r="M307" s="4" t="s">
        <v>1171</v>
      </c>
      <c r="N307" s="7" t="s">
        <v>1172</v>
      </c>
      <c r="O307" s="8" t="s">
        <v>626</v>
      </c>
      <c r="P307" s="10">
        <v>45784</v>
      </c>
    </row>
    <row r="308" spans="1:16" ht="135" x14ac:dyDescent="0.2">
      <c r="A308" s="3" t="s">
        <v>34</v>
      </c>
      <c r="B308" s="4" t="s">
        <v>34</v>
      </c>
      <c r="C308" s="4" t="s">
        <v>1175</v>
      </c>
      <c r="D308" s="4" t="s">
        <v>196</v>
      </c>
      <c r="E308" s="4" t="s">
        <v>192</v>
      </c>
      <c r="F308" s="5">
        <v>1</v>
      </c>
      <c r="G308" s="6">
        <v>69.099999999999994</v>
      </c>
      <c r="H308" s="12">
        <f>G308*0.17</f>
        <v>11.747</v>
      </c>
      <c r="I308" s="13">
        <f>G308*0.3</f>
        <v>20.729999999999997</v>
      </c>
      <c r="J308" s="13">
        <f t="shared" si="35"/>
        <v>101.577</v>
      </c>
      <c r="K308" s="13">
        <f t="shared" si="32"/>
        <v>111.7347</v>
      </c>
      <c r="L308" s="7"/>
      <c r="M308" s="4" t="s">
        <v>1171</v>
      </c>
      <c r="N308" s="7" t="s">
        <v>1172</v>
      </c>
      <c r="O308" s="8" t="s">
        <v>627</v>
      </c>
      <c r="P308" s="10">
        <v>45784</v>
      </c>
    </row>
    <row r="309" spans="1:16" ht="135" x14ac:dyDescent="0.2">
      <c r="A309" s="3" t="s">
        <v>34</v>
      </c>
      <c r="B309" s="4" t="s">
        <v>34</v>
      </c>
      <c r="C309" s="4" t="s">
        <v>394</v>
      </c>
      <c r="D309" s="4" t="s">
        <v>196</v>
      </c>
      <c r="E309" s="4" t="s">
        <v>192</v>
      </c>
      <c r="F309" s="5">
        <v>5</v>
      </c>
      <c r="G309" s="6">
        <v>359.7</v>
      </c>
      <c r="H309" s="12">
        <f>G309*0.14</f>
        <v>50.358000000000004</v>
      </c>
      <c r="I309" s="13">
        <f>G309*0.22</f>
        <v>79.134</v>
      </c>
      <c r="J309" s="13">
        <f t="shared" si="35"/>
        <v>489.19200000000001</v>
      </c>
      <c r="K309" s="13">
        <f t="shared" si="32"/>
        <v>538.11120000000005</v>
      </c>
      <c r="L309" s="7"/>
      <c r="M309" s="4" t="s">
        <v>1171</v>
      </c>
      <c r="N309" s="7" t="s">
        <v>1172</v>
      </c>
      <c r="O309" s="8" t="s">
        <v>784</v>
      </c>
      <c r="P309" s="10">
        <v>45784</v>
      </c>
    </row>
    <row r="310" spans="1:16" ht="135" x14ac:dyDescent="0.2">
      <c r="A310" s="3" t="s">
        <v>34</v>
      </c>
      <c r="B310" s="4" t="s">
        <v>34</v>
      </c>
      <c r="C310" s="4" t="s">
        <v>390</v>
      </c>
      <c r="D310" s="4" t="s">
        <v>196</v>
      </c>
      <c r="E310" s="4" t="s">
        <v>192</v>
      </c>
      <c r="F310" s="5">
        <v>1</v>
      </c>
      <c r="G310" s="6">
        <v>368.6</v>
      </c>
      <c r="H310" s="12">
        <f>G310*0.14</f>
        <v>51.604000000000006</v>
      </c>
      <c r="I310" s="13">
        <f>G310*0.22</f>
        <v>81.091999999999999</v>
      </c>
      <c r="J310" s="13">
        <f t="shared" si="35"/>
        <v>501.29599999999999</v>
      </c>
      <c r="K310" s="13">
        <f t="shared" si="32"/>
        <v>551.42560000000003</v>
      </c>
      <c r="L310" s="7"/>
      <c r="M310" s="4" t="s">
        <v>1171</v>
      </c>
      <c r="N310" s="7" t="s">
        <v>1172</v>
      </c>
      <c r="O310" s="8" t="s">
        <v>630</v>
      </c>
      <c r="P310" s="10">
        <v>45784</v>
      </c>
    </row>
    <row r="311" spans="1:16" ht="135" x14ac:dyDescent="0.2">
      <c r="A311" s="3" t="s">
        <v>34</v>
      </c>
      <c r="B311" s="4" t="s">
        <v>34</v>
      </c>
      <c r="C311" s="4" t="s">
        <v>634</v>
      </c>
      <c r="D311" s="4" t="s">
        <v>196</v>
      </c>
      <c r="E311" s="4" t="s">
        <v>192</v>
      </c>
      <c r="F311" s="5">
        <v>35</v>
      </c>
      <c r="G311" s="6">
        <v>12901.7</v>
      </c>
      <c r="H311" s="12">
        <f>G311*0.1</f>
        <v>1290.17</v>
      </c>
      <c r="I311" s="13">
        <f>G311*0.15</f>
        <v>1935.2550000000001</v>
      </c>
      <c r="J311" s="13">
        <f t="shared" si="35"/>
        <v>16127.125</v>
      </c>
      <c r="K311" s="13">
        <f t="shared" si="32"/>
        <v>17739.837500000001</v>
      </c>
      <c r="L311" s="7"/>
      <c r="M311" s="4" t="s">
        <v>1171</v>
      </c>
      <c r="N311" s="7" t="s">
        <v>1172</v>
      </c>
      <c r="O311" s="8" t="s">
        <v>635</v>
      </c>
      <c r="P311" s="10">
        <v>45784</v>
      </c>
    </row>
    <row r="312" spans="1:16" ht="135" x14ac:dyDescent="0.2">
      <c r="A312" s="3" t="s">
        <v>34</v>
      </c>
      <c r="B312" s="4" t="s">
        <v>34</v>
      </c>
      <c r="C312" s="4" t="s">
        <v>632</v>
      </c>
      <c r="D312" s="4" t="s">
        <v>196</v>
      </c>
      <c r="E312" s="4" t="s">
        <v>192</v>
      </c>
      <c r="F312" s="5">
        <v>5</v>
      </c>
      <c r="G312" s="6">
        <v>1843.1</v>
      </c>
      <c r="H312" s="12">
        <f>G312*0.1</f>
        <v>184.31</v>
      </c>
      <c r="I312" s="13">
        <f>G312*0.15</f>
        <v>276.46499999999997</v>
      </c>
      <c r="J312" s="13">
        <f t="shared" si="35"/>
        <v>2303.875</v>
      </c>
      <c r="K312" s="13">
        <f t="shared" si="32"/>
        <v>2534.2625000000003</v>
      </c>
      <c r="L312" s="7"/>
      <c r="M312" s="4" t="s">
        <v>1171</v>
      </c>
      <c r="N312" s="7" t="s">
        <v>1172</v>
      </c>
      <c r="O312" s="8" t="s">
        <v>633</v>
      </c>
      <c r="P312" s="10">
        <v>45784</v>
      </c>
    </row>
    <row r="313" spans="1:16" ht="135" x14ac:dyDescent="0.2">
      <c r="A313" s="3" t="s">
        <v>34</v>
      </c>
      <c r="B313" s="4" t="s">
        <v>34</v>
      </c>
      <c r="C313" s="4" t="s">
        <v>628</v>
      </c>
      <c r="D313" s="4" t="s">
        <v>196</v>
      </c>
      <c r="E313" s="4" t="s">
        <v>192</v>
      </c>
      <c r="F313" s="5">
        <v>1</v>
      </c>
      <c r="G313" s="6">
        <v>138.30000000000001</v>
      </c>
      <c r="H313" s="12">
        <f>G313*0.14</f>
        <v>19.362000000000002</v>
      </c>
      <c r="I313" s="13">
        <f>G313*0.22</f>
        <v>30.426000000000002</v>
      </c>
      <c r="J313" s="13">
        <f t="shared" si="35"/>
        <v>188.08800000000002</v>
      </c>
      <c r="K313" s="13">
        <f t="shared" si="32"/>
        <v>206.89680000000004</v>
      </c>
      <c r="L313" s="7"/>
      <c r="M313" s="4" t="s">
        <v>1171</v>
      </c>
      <c r="N313" s="7" t="s">
        <v>1172</v>
      </c>
      <c r="O313" s="8" t="s">
        <v>629</v>
      </c>
      <c r="P313" s="10">
        <v>45784</v>
      </c>
    </row>
    <row r="314" spans="1:16" ht="135" x14ac:dyDescent="0.2">
      <c r="A314" s="3" t="s">
        <v>34</v>
      </c>
      <c r="B314" s="4" t="s">
        <v>34</v>
      </c>
      <c r="C314" s="4" t="s">
        <v>847</v>
      </c>
      <c r="D314" s="4" t="s">
        <v>196</v>
      </c>
      <c r="E314" s="4" t="s">
        <v>192</v>
      </c>
      <c r="F314" s="5">
        <v>5</v>
      </c>
      <c r="G314" s="6">
        <v>717.95</v>
      </c>
      <c r="H314" s="12">
        <f>G314*0.1</f>
        <v>71.795000000000002</v>
      </c>
      <c r="I314" s="13">
        <f>G314*0.15</f>
        <v>107.69250000000001</v>
      </c>
      <c r="J314" s="13">
        <f t="shared" si="35"/>
        <v>897.4375</v>
      </c>
      <c r="K314" s="13">
        <f t="shared" si="32"/>
        <v>987.18125000000009</v>
      </c>
      <c r="L314" s="7"/>
      <c r="M314" s="4" t="s">
        <v>1171</v>
      </c>
      <c r="N314" s="7" t="s">
        <v>1172</v>
      </c>
      <c r="O314" s="8" t="s">
        <v>785</v>
      </c>
      <c r="P314" s="10">
        <v>45784</v>
      </c>
    </row>
    <row r="315" spans="1:16" ht="135" x14ac:dyDescent="0.2">
      <c r="A315" s="3" t="s">
        <v>34</v>
      </c>
      <c r="B315" s="4" t="s">
        <v>34</v>
      </c>
      <c r="C315" s="4" t="s">
        <v>827</v>
      </c>
      <c r="D315" s="4" t="s">
        <v>196</v>
      </c>
      <c r="E315" s="4" t="s">
        <v>192</v>
      </c>
      <c r="F315" s="5">
        <v>1</v>
      </c>
      <c r="G315" s="6">
        <v>737.2</v>
      </c>
      <c r="H315" s="12">
        <f>G315*0.1</f>
        <v>73.720000000000013</v>
      </c>
      <c r="I315" s="13">
        <f>G315*0.15</f>
        <v>110.58</v>
      </c>
      <c r="J315" s="13">
        <f t="shared" si="35"/>
        <v>921.50000000000011</v>
      </c>
      <c r="K315" s="13">
        <f t="shared" si="32"/>
        <v>1013.6500000000002</v>
      </c>
      <c r="L315" s="7"/>
      <c r="M315" s="4" t="s">
        <v>1171</v>
      </c>
      <c r="N315" s="7" t="s">
        <v>1172</v>
      </c>
      <c r="O315" s="8" t="s">
        <v>631</v>
      </c>
      <c r="P315" s="10">
        <v>45784</v>
      </c>
    </row>
    <row r="316" spans="1:16" ht="135" x14ac:dyDescent="0.2">
      <c r="A316" s="3" t="s">
        <v>34</v>
      </c>
      <c r="B316" s="4" t="s">
        <v>34</v>
      </c>
      <c r="C316" s="4" t="s">
        <v>638</v>
      </c>
      <c r="D316" s="4" t="s">
        <v>196</v>
      </c>
      <c r="E316" s="4" t="s">
        <v>192</v>
      </c>
      <c r="F316" s="5">
        <v>24</v>
      </c>
      <c r="G316" s="6">
        <v>17693.8</v>
      </c>
      <c r="H316" s="12">
        <f>G316*0.1</f>
        <v>1769.38</v>
      </c>
      <c r="I316" s="13">
        <f>G316*0.15</f>
        <v>2654.0699999999997</v>
      </c>
      <c r="J316" s="13">
        <f t="shared" si="35"/>
        <v>22117.25</v>
      </c>
      <c r="K316" s="13">
        <f t="shared" si="32"/>
        <v>24328.975000000002</v>
      </c>
      <c r="L316" s="7"/>
      <c r="M316" s="4" t="s">
        <v>1171</v>
      </c>
      <c r="N316" s="7" t="s">
        <v>1172</v>
      </c>
      <c r="O316" s="8" t="s">
        <v>639</v>
      </c>
      <c r="P316" s="10">
        <v>45784</v>
      </c>
    </row>
    <row r="317" spans="1:16" ht="135" x14ac:dyDescent="0.2">
      <c r="A317" s="3" t="s">
        <v>34</v>
      </c>
      <c r="B317" s="4" t="s">
        <v>34</v>
      </c>
      <c r="C317" s="4" t="s">
        <v>640</v>
      </c>
      <c r="D317" s="4" t="s">
        <v>196</v>
      </c>
      <c r="E317" s="4" t="s">
        <v>192</v>
      </c>
      <c r="F317" s="5">
        <v>28</v>
      </c>
      <c r="G317" s="6">
        <v>20642.8</v>
      </c>
      <c r="H317" s="12">
        <f>G317*0.1</f>
        <v>2064.2800000000002</v>
      </c>
      <c r="I317" s="13">
        <f>G317*0.15</f>
        <v>3096.4199999999996</v>
      </c>
      <c r="J317" s="13">
        <f t="shared" si="35"/>
        <v>25803.499999999996</v>
      </c>
      <c r="K317" s="13">
        <f t="shared" si="32"/>
        <v>28383.85</v>
      </c>
      <c r="L317" s="7"/>
      <c r="M317" s="4" t="s">
        <v>1171</v>
      </c>
      <c r="N317" s="7" t="s">
        <v>1172</v>
      </c>
      <c r="O317" s="8" t="s">
        <v>641</v>
      </c>
      <c r="P317" s="10">
        <v>45784</v>
      </c>
    </row>
    <row r="318" spans="1:16" ht="135" x14ac:dyDescent="0.2">
      <c r="A318" s="3" t="s">
        <v>34</v>
      </c>
      <c r="B318" s="4" t="s">
        <v>34</v>
      </c>
      <c r="C318" s="4" t="s">
        <v>636</v>
      </c>
      <c r="D318" s="4" t="s">
        <v>196</v>
      </c>
      <c r="E318" s="4" t="s">
        <v>192</v>
      </c>
      <c r="F318" s="5">
        <v>5</v>
      </c>
      <c r="G318" s="6">
        <v>3686.2</v>
      </c>
      <c r="H318" s="12">
        <f>G318*0.1</f>
        <v>368.62</v>
      </c>
      <c r="I318" s="13">
        <f>G318*0.15</f>
        <v>552.92999999999995</v>
      </c>
      <c r="J318" s="13">
        <f t="shared" si="35"/>
        <v>4607.75</v>
      </c>
      <c r="K318" s="13">
        <f t="shared" si="32"/>
        <v>5068.5250000000005</v>
      </c>
      <c r="L318" s="7"/>
      <c r="M318" s="4" t="s">
        <v>1171</v>
      </c>
      <c r="N318" s="7" t="s">
        <v>1172</v>
      </c>
      <c r="O318" s="8" t="s">
        <v>637</v>
      </c>
      <c r="P318" s="10">
        <v>45784</v>
      </c>
    </row>
    <row r="319" spans="1:16" ht="135" x14ac:dyDescent="0.2">
      <c r="A319" s="3" t="s">
        <v>34</v>
      </c>
      <c r="B319" s="4" t="s">
        <v>34</v>
      </c>
      <c r="C319" s="4" t="s">
        <v>782</v>
      </c>
      <c r="D319" s="4" t="s">
        <v>196</v>
      </c>
      <c r="E319" s="4" t="s">
        <v>192</v>
      </c>
      <c r="F319" s="5">
        <v>10</v>
      </c>
      <c r="G319" s="6">
        <v>359.7</v>
      </c>
      <c r="H319" s="12">
        <f>G319*0.14</f>
        <v>50.358000000000004</v>
      </c>
      <c r="I319" s="13">
        <f>G319*0.22</f>
        <v>79.134</v>
      </c>
      <c r="J319" s="13">
        <f t="shared" si="35"/>
        <v>489.19200000000001</v>
      </c>
      <c r="K319" s="13">
        <f t="shared" si="32"/>
        <v>538.11120000000005</v>
      </c>
      <c r="L319" s="7"/>
      <c r="M319" s="4" t="s">
        <v>1171</v>
      </c>
      <c r="N319" s="7" t="s">
        <v>1172</v>
      </c>
      <c r="O319" s="8" t="s">
        <v>783</v>
      </c>
      <c r="P319" s="10">
        <v>45784</v>
      </c>
    </row>
    <row r="320" spans="1:16" ht="135" x14ac:dyDescent="0.2">
      <c r="A320" s="3" t="s">
        <v>34</v>
      </c>
      <c r="B320" s="4" t="s">
        <v>34</v>
      </c>
      <c r="C320" s="4" t="s">
        <v>1173</v>
      </c>
      <c r="D320" s="4" t="s">
        <v>196</v>
      </c>
      <c r="E320" s="4" t="s">
        <v>192</v>
      </c>
      <c r="F320" s="5">
        <v>5</v>
      </c>
      <c r="G320" s="6">
        <v>172.8</v>
      </c>
      <c r="H320" s="12">
        <f>G320*0.14</f>
        <v>24.192000000000004</v>
      </c>
      <c r="I320" s="13">
        <f>G320*0.22</f>
        <v>38.016000000000005</v>
      </c>
      <c r="J320" s="13">
        <f t="shared" si="35"/>
        <v>235.00800000000004</v>
      </c>
      <c r="K320" s="13">
        <f t="shared" si="32"/>
        <v>258.50880000000006</v>
      </c>
      <c r="L320" s="7"/>
      <c r="M320" s="4" t="s">
        <v>1171</v>
      </c>
      <c r="N320" s="7" t="s">
        <v>1172</v>
      </c>
      <c r="O320" s="8" t="s">
        <v>620</v>
      </c>
      <c r="P320" s="10">
        <v>45784</v>
      </c>
    </row>
    <row r="321" spans="1:16" ht="135" x14ac:dyDescent="0.2">
      <c r="A321" s="3" t="s">
        <v>34</v>
      </c>
      <c r="B321" s="4" t="s">
        <v>34</v>
      </c>
      <c r="C321" s="4" t="s">
        <v>1176</v>
      </c>
      <c r="D321" s="4" t="s">
        <v>196</v>
      </c>
      <c r="E321" s="4" t="s">
        <v>192</v>
      </c>
      <c r="F321" s="5">
        <v>1</v>
      </c>
      <c r="G321" s="6">
        <v>209.1</v>
      </c>
      <c r="H321" s="12">
        <f>G321*0.14</f>
        <v>29.274000000000001</v>
      </c>
      <c r="I321" s="13">
        <f>G321*0.22</f>
        <v>46.002000000000002</v>
      </c>
      <c r="J321" s="13">
        <f t="shared" si="35"/>
        <v>284.37599999999998</v>
      </c>
      <c r="K321" s="13">
        <f t="shared" si="32"/>
        <v>312.81360000000001</v>
      </c>
      <c r="L321" s="7"/>
      <c r="M321" s="4" t="s">
        <v>1171</v>
      </c>
      <c r="N321" s="7" t="s">
        <v>1172</v>
      </c>
      <c r="O321" s="8" t="s">
        <v>642</v>
      </c>
      <c r="P321" s="10">
        <v>45784</v>
      </c>
    </row>
    <row r="322" spans="1:16" ht="135" x14ac:dyDescent="0.2">
      <c r="A322" s="3" t="s">
        <v>34</v>
      </c>
      <c r="B322" s="4" t="s">
        <v>34</v>
      </c>
      <c r="C322" s="4" t="s">
        <v>389</v>
      </c>
      <c r="D322" s="4" t="s">
        <v>196</v>
      </c>
      <c r="E322" s="4" t="s">
        <v>192</v>
      </c>
      <c r="F322" s="5">
        <v>5</v>
      </c>
      <c r="G322" s="6">
        <v>1083.45</v>
      </c>
      <c r="H322" s="12">
        <f>G322*0.1</f>
        <v>108.34500000000001</v>
      </c>
      <c r="I322" s="13">
        <f>G322*0.15</f>
        <v>162.51750000000001</v>
      </c>
      <c r="J322" s="13">
        <f t="shared" si="35"/>
        <v>1354.3125</v>
      </c>
      <c r="K322" s="13">
        <f t="shared" si="32"/>
        <v>1489.7437500000001</v>
      </c>
      <c r="L322" s="7"/>
      <c r="M322" s="4" t="s">
        <v>1171</v>
      </c>
      <c r="N322" s="7" t="s">
        <v>1172</v>
      </c>
      <c r="O322" s="8" t="s">
        <v>787</v>
      </c>
      <c r="P322" s="10">
        <v>45784</v>
      </c>
    </row>
    <row r="323" spans="1:16" ht="135" x14ac:dyDescent="0.2">
      <c r="A323" s="3" t="s">
        <v>34</v>
      </c>
      <c r="B323" s="4" t="s">
        <v>34</v>
      </c>
      <c r="C323" s="4" t="s">
        <v>1178</v>
      </c>
      <c r="D323" s="4" t="s">
        <v>196</v>
      </c>
      <c r="E323" s="4" t="s">
        <v>192</v>
      </c>
      <c r="F323" s="5">
        <v>1</v>
      </c>
      <c r="G323" s="6">
        <v>418.3</v>
      </c>
      <c r="H323" s="12">
        <f>G323*0.14</f>
        <v>58.562000000000005</v>
      </c>
      <c r="I323" s="13">
        <f>G323*0.22</f>
        <v>92.025999999999996</v>
      </c>
      <c r="J323" s="13">
        <f t="shared" si="35"/>
        <v>568.88800000000003</v>
      </c>
      <c r="K323" s="13">
        <f t="shared" si="32"/>
        <v>625.77680000000009</v>
      </c>
      <c r="L323" s="7"/>
      <c r="M323" s="4" t="s">
        <v>1171</v>
      </c>
      <c r="N323" s="7" t="s">
        <v>1172</v>
      </c>
      <c r="O323" s="8" t="s">
        <v>643</v>
      </c>
      <c r="P323" s="10">
        <v>45784</v>
      </c>
    </row>
    <row r="324" spans="1:16" ht="135" x14ac:dyDescent="0.2">
      <c r="A324" s="3" t="s">
        <v>34</v>
      </c>
      <c r="B324" s="4" t="s">
        <v>34</v>
      </c>
      <c r="C324" s="4" t="s">
        <v>644</v>
      </c>
      <c r="D324" s="4" t="s">
        <v>196</v>
      </c>
      <c r="E324" s="4" t="s">
        <v>192</v>
      </c>
      <c r="F324" s="5">
        <v>5</v>
      </c>
      <c r="G324" s="6">
        <v>2091.6999999999998</v>
      </c>
      <c r="H324" s="12">
        <f>G324*0.1</f>
        <v>209.17</v>
      </c>
      <c r="I324" s="13">
        <f>G324*0.15</f>
        <v>313.75499999999994</v>
      </c>
      <c r="J324" s="13">
        <f t="shared" si="35"/>
        <v>2614.625</v>
      </c>
      <c r="K324" s="13">
        <f t="shared" si="32"/>
        <v>2876.0875000000001</v>
      </c>
      <c r="L324" s="7"/>
      <c r="M324" s="4" t="s">
        <v>1171</v>
      </c>
      <c r="N324" s="7" t="s">
        <v>1172</v>
      </c>
      <c r="O324" s="8" t="s">
        <v>645</v>
      </c>
      <c r="P324" s="10">
        <v>45784</v>
      </c>
    </row>
    <row r="325" spans="1:16" ht="135" x14ac:dyDescent="0.2">
      <c r="A325" s="3" t="s">
        <v>34</v>
      </c>
      <c r="B325" s="4" t="s">
        <v>34</v>
      </c>
      <c r="C325" s="4" t="s">
        <v>667</v>
      </c>
      <c r="D325" s="4" t="s">
        <v>196</v>
      </c>
      <c r="E325" s="4" t="s">
        <v>192</v>
      </c>
      <c r="F325" s="5">
        <v>10</v>
      </c>
      <c r="G325" s="6">
        <v>1083.45</v>
      </c>
      <c r="H325" s="12">
        <f>G325*0.1</f>
        <v>108.34500000000001</v>
      </c>
      <c r="I325" s="13">
        <f>G325*0.15</f>
        <v>162.51750000000001</v>
      </c>
      <c r="J325" s="13">
        <f t="shared" si="35"/>
        <v>1354.3125</v>
      </c>
      <c r="K325" s="13">
        <f t="shared" ref="K325:K388" si="38">J325*1.1</f>
        <v>1489.7437500000001</v>
      </c>
      <c r="L325" s="7"/>
      <c r="M325" s="4" t="s">
        <v>1171</v>
      </c>
      <c r="N325" s="7" t="s">
        <v>1172</v>
      </c>
      <c r="O325" s="8" t="s">
        <v>786</v>
      </c>
      <c r="P325" s="10">
        <v>45784</v>
      </c>
    </row>
    <row r="326" spans="1:16" ht="135" x14ac:dyDescent="0.2">
      <c r="A326" s="3" t="s">
        <v>34</v>
      </c>
      <c r="B326" s="4" t="s">
        <v>34</v>
      </c>
      <c r="C326" s="4" t="s">
        <v>621</v>
      </c>
      <c r="D326" s="4" t="s">
        <v>196</v>
      </c>
      <c r="E326" s="4" t="s">
        <v>192</v>
      </c>
      <c r="F326" s="5">
        <v>5</v>
      </c>
      <c r="G326" s="6">
        <v>522.9</v>
      </c>
      <c r="H326" s="12">
        <f>G326*0.1</f>
        <v>52.29</v>
      </c>
      <c r="I326" s="13">
        <f>G326*0.15</f>
        <v>78.434999999999988</v>
      </c>
      <c r="J326" s="13">
        <f t="shared" si="35"/>
        <v>653.62499999999989</v>
      </c>
      <c r="K326" s="13">
        <f t="shared" si="38"/>
        <v>718.98749999999995</v>
      </c>
      <c r="L326" s="7"/>
      <c r="M326" s="4" t="s">
        <v>1171</v>
      </c>
      <c r="N326" s="7" t="s">
        <v>1172</v>
      </c>
      <c r="O326" s="8" t="s">
        <v>622</v>
      </c>
      <c r="P326" s="10">
        <v>45784</v>
      </c>
    </row>
    <row r="327" spans="1:16" ht="135" x14ac:dyDescent="0.2">
      <c r="A327" s="3" t="s">
        <v>34</v>
      </c>
      <c r="B327" s="4" t="s">
        <v>34</v>
      </c>
      <c r="C327" s="4" t="s">
        <v>1174</v>
      </c>
      <c r="D327" s="4" t="s">
        <v>196</v>
      </c>
      <c r="E327" s="4" t="s">
        <v>192</v>
      </c>
      <c r="F327" s="5">
        <v>1</v>
      </c>
      <c r="G327" s="6">
        <v>137.6</v>
      </c>
      <c r="H327" s="12">
        <f>G327*0.14</f>
        <v>19.263999999999999</v>
      </c>
      <c r="I327" s="13">
        <f>G327*0.22</f>
        <v>30.271999999999998</v>
      </c>
      <c r="J327" s="13">
        <f t="shared" si="35"/>
        <v>187.136</v>
      </c>
      <c r="K327" s="13">
        <f t="shared" si="38"/>
        <v>205.84960000000001</v>
      </c>
      <c r="L327" s="7"/>
      <c r="M327" s="4" t="s">
        <v>1171</v>
      </c>
      <c r="N327" s="7" t="s">
        <v>1172</v>
      </c>
      <c r="O327" s="8" t="s">
        <v>646</v>
      </c>
      <c r="P327" s="10">
        <v>45784</v>
      </c>
    </row>
    <row r="328" spans="1:16" ht="135" x14ac:dyDescent="0.2">
      <c r="A328" s="3" t="s">
        <v>34</v>
      </c>
      <c r="B328" s="4" t="s">
        <v>34</v>
      </c>
      <c r="C328" s="4" t="s">
        <v>395</v>
      </c>
      <c r="D328" s="4" t="s">
        <v>196</v>
      </c>
      <c r="E328" s="4" t="s">
        <v>192</v>
      </c>
      <c r="F328" s="5">
        <v>5</v>
      </c>
      <c r="G328" s="6">
        <v>714.42</v>
      </c>
      <c r="H328" s="12">
        <f>G328*0.1</f>
        <v>71.441999999999993</v>
      </c>
      <c r="I328" s="13">
        <f>G328*0.15</f>
        <v>107.163</v>
      </c>
      <c r="J328" s="13">
        <f t="shared" si="35"/>
        <v>893.02499999999998</v>
      </c>
      <c r="K328" s="13">
        <f t="shared" si="38"/>
        <v>982.3275000000001</v>
      </c>
      <c r="L328" s="7"/>
      <c r="M328" s="4" t="s">
        <v>1171</v>
      </c>
      <c r="N328" s="7" t="s">
        <v>1172</v>
      </c>
      <c r="O328" s="8" t="s">
        <v>790</v>
      </c>
      <c r="P328" s="10">
        <v>45784</v>
      </c>
    </row>
    <row r="329" spans="1:16" ht="135" x14ac:dyDescent="0.2">
      <c r="A329" s="3" t="s">
        <v>34</v>
      </c>
      <c r="B329" s="4" t="s">
        <v>34</v>
      </c>
      <c r="C329" s="4" t="s">
        <v>647</v>
      </c>
      <c r="D329" s="4" t="s">
        <v>196</v>
      </c>
      <c r="E329" s="4" t="s">
        <v>192</v>
      </c>
      <c r="F329" s="5">
        <v>1</v>
      </c>
      <c r="G329" s="6">
        <v>275.2</v>
      </c>
      <c r="H329" s="12">
        <f>G329*0.14</f>
        <v>38.527999999999999</v>
      </c>
      <c r="I329" s="13">
        <f>G329*0.22</f>
        <v>60.543999999999997</v>
      </c>
      <c r="J329" s="13">
        <f t="shared" ref="J329:J392" si="39">G329+H329+I329</f>
        <v>374.27199999999999</v>
      </c>
      <c r="K329" s="13">
        <f t="shared" si="38"/>
        <v>411.69920000000002</v>
      </c>
      <c r="L329" s="7"/>
      <c r="M329" s="4" t="s">
        <v>1171</v>
      </c>
      <c r="N329" s="7" t="s">
        <v>1172</v>
      </c>
      <c r="O329" s="8" t="s">
        <v>648</v>
      </c>
      <c r="P329" s="10">
        <v>45784</v>
      </c>
    </row>
    <row r="330" spans="1:16" ht="135" x14ac:dyDescent="0.2">
      <c r="A330" s="3" t="s">
        <v>34</v>
      </c>
      <c r="B330" s="4" t="s">
        <v>34</v>
      </c>
      <c r="C330" s="4" t="s">
        <v>848</v>
      </c>
      <c r="D330" s="4" t="s">
        <v>196</v>
      </c>
      <c r="E330" s="4" t="s">
        <v>192</v>
      </c>
      <c r="F330" s="5">
        <v>5</v>
      </c>
      <c r="G330" s="6">
        <v>1425.85</v>
      </c>
      <c r="H330" s="12">
        <f>G330*0.1</f>
        <v>142.58500000000001</v>
      </c>
      <c r="I330" s="13">
        <f>G330*0.15</f>
        <v>213.87749999999997</v>
      </c>
      <c r="J330" s="13">
        <f t="shared" si="39"/>
        <v>1782.3125</v>
      </c>
      <c r="K330" s="13">
        <f t="shared" si="38"/>
        <v>1960.54375</v>
      </c>
      <c r="L330" s="7"/>
      <c r="M330" s="4" t="s">
        <v>1171</v>
      </c>
      <c r="N330" s="7" t="s">
        <v>1172</v>
      </c>
      <c r="O330" s="8" t="s">
        <v>791</v>
      </c>
      <c r="P330" s="10">
        <v>45784</v>
      </c>
    </row>
    <row r="331" spans="1:16" ht="135" x14ac:dyDescent="0.2">
      <c r="A331" s="3" t="s">
        <v>34</v>
      </c>
      <c r="B331" s="4" t="s">
        <v>34</v>
      </c>
      <c r="C331" s="4" t="s">
        <v>788</v>
      </c>
      <c r="D331" s="4" t="s">
        <v>196</v>
      </c>
      <c r="E331" s="4" t="s">
        <v>192</v>
      </c>
      <c r="F331" s="5">
        <v>10</v>
      </c>
      <c r="G331" s="6">
        <v>714.42</v>
      </c>
      <c r="H331" s="12">
        <f>G331*0.1</f>
        <v>71.441999999999993</v>
      </c>
      <c r="I331" s="13">
        <f>G331*0.15</f>
        <v>107.163</v>
      </c>
      <c r="J331" s="13">
        <f t="shared" si="39"/>
        <v>893.02499999999998</v>
      </c>
      <c r="K331" s="13">
        <f t="shared" si="38"/>
        <v>982.3275000000001</v>
      </c>
      <c r="L331" s="7"/>
      <c r="M331" s="4" t="s">
        <v>1171</v>
      </c>
      <c r="N331" s="7" t="s">
        <v>1172</v>
      </c>
      <c r="O331" s="8" t="s">
        <v>789</v>
      </c>
      <c r="P331" s="10">
        <v>45784</v>
      </c>
    </row>
    <row r="332" spans="1:16" ht="135" x14ac:dyDescent="0.2">
      <c r="A332" s="3" t="s">
        <v>34</v>
      </c>
      <c r="B332" s="4" t="s">
        <v>34</v>
      </c>
      <c r="C332" s="4" t="s">
        <v>623</v>
      </c>
      <c r="D332" s="4" t="s">
        <v>196</v>
      </c>
      <c r="E332" s="4" t="s">
        <v>192</v>
      </c>
      <c r="F332" s="5">
        <v>5</v>
      </c>
      <c r="G332" s="6">
        <v>344</v>
      </c>
      <c r="H332" s="12">
        <f>G332*0.14</f>
        <v>48.160000000000004</v>
      </c>
      <c r="I332" s="13">
        <f>G332*0.22</f>
        <v>75.680000000000007</v>
      </c>
      <c r="J332" s="13">
        <f t="shared" si="39"/>
        <v>467.84000000000003</v>
      </c>
      <c r="K332" s="13">
        <f t="shared" si="38"/>
        <v>514.62400000000002</v>
      </c>
      <c r="L332" s="7"/>
      <c r="M332" s="4" t="s">
        <v>1171</v>
      </c>
      <c r="N332" s="7" t="s">
        <v>1172</v>
      </c>
      <c r="O332" s="8" t="s">
        <v>624</v>
      </c>
      <c r="P332" s="10">
        <v>45784</v>
      </c>
    </row>
    <row r="333" spans="1:16" ht="75" x14ac:dyDescent="0.2">
      <c r="A333" s="3" t="s">
        <v>182</v>
      </c>
      <c r="B333" s="4" t="s">
        <v>836</v>
      </c>
      <c r="C333" s="4" t="s">
        <v>183</v>
      </c>
      <c r="D333" s="4" t="s">
        <v>202</v>
      </c>
      <c r="E333" s="4" t="s">
        <v>837</v>
      </c>
      <c r="F333" s="5">
        <v>56</v>
      </c>
      <c r="G333" s="6">
        <v>174490.58</v>
      </c>
      <c r="H333" s="12">
        <f>G333*0.1</f>
        <v>17449.058000000001</v>
      </c>
      <c r="I333" s="13">
        <f>G333*0.15</f>
        <v>26173.586999999996</v>
      </c>
      <c r="J333" s="13">
        <f t="shared" si="39"/>
        <v>218113.22499999998</v>
      </c>
      <c r="K333" s="13">
        <f t="shared" si="38"/>
        <v>239924.54749999999</v>
      </c>
      <c r="L333" s="7"/>
      <c r="M333" s="4" t="s">
        <v>838</v>
      </c>
      <c r="N333" s="7" t="s">
        <v>1239</v>
      </c>
      <c r="O333" s="8" t="s">
        <v>1240</v>
      </c>
      <c r="P333" s="10">
        <v>45789</v>
      </c>
    </row>
    <row r="334" spans="1:16" ht="105" x14ac:dyDescent="0.2">
      <c r="A334" s="3" t="s">
        <v>77</v>
      </c>
      <c r="B334" s="4" t="s">
        <v>1066</v>
      </c>
      <c r="C334" s="4" t="s">
        <v>573</v>
      </c>
      <c r="D334" s="4" t="s">
        <v>186</v>
      </c>
      <c r="E334" s="4" t="s">
        <v>325</v>
      </c>
      <c r="F334" s="5">
        <v>30</v>
      </c>
      <c r="G334" s="6">
        <v>1167.93</v>
      </c>
      <c r="H334" s="12">
        <f>G334*0.1</f>
        <v>116.79300000000001</v>
      </c>
      <c r="I334" s="13">
        <f>G334*0.15</f>
        <v>175.18950000000001</v>
      </c>
      <c r="J334" s="13">
        <f t="shared" si="39"/>
        <v>1459.9124999999999</v>
      </c>
      <c r="K334" s="13">
        <f t="shared" si="38"/>
        <v>1605.9037499999999</v>
      </c>
      <c r="L334" s="7"/>
      <c r="M334" s="4" t="s">
        <v>1067</v>
      </c>
      <c r="N334" s="7" t="s">
        <v>1068</v>
      </c>
      <c r="O334" s="8" t="s">
        <v>1069</v>
      </c>
      <c r="P334" s="10">
        <v>45783</v>
      </c>
    </row>
    <row r="335" spans="1:16" ht="120" x14ac:dyDescent="0.2">
      <c r="A335" s="3" t="s">
        <v>52</v>
      </c>
      <c r="B335" s="4" t="s">
        <v>666</v>
      </c>
      <c r="C335" s="4" t="s">
        <v>919</v>
      </c>
      <c r="D335" s="4" t="s">
        <v>923</v>
      </c>
      <c r="E335" s="4" t="s">
        <v>92</v>
      </c>
      <c r="F335" s="5">
        <v>10</v>
      </c>
      <c r="G335" s="6">
        <v>77.989999999999995</v>
      </c>
      <c r="H335" s="12">
        <f>G335*0.17</f>
        <v>13.2583</v>
      </c>
      <c r="I335" s="13">
        <f>G335*0.3</f>
        <v>23.396999999999998</v>
      </c>
      <c r="J335" s="13">
        <f t="shared" si="39"/>
        <v>114.64529999999999</v>
      </c>
      <c r="K335" s="13">
        <f t="shared" si="38"/>
        <v>126.10983</v>
      </c>
      <c r="L335" s="7"/>
      <c r="M335" s="4" t="s">
        <v>1256</v>
      </c>
      <c r="N335" s="7" t="s">
        <v>1257</v>
      </c>
      <c r="O335" s="8" t="s">
        <v>1258</v>
      </c>
      <c r="P335" s="10">
        <v>45784</v>
      </c>
    </row>
    <row r="336" spans="1:16" ht="120" x14ac:dyDescent="0.2">
      <c r="A336" s="3" t="s">
        <v>207</v>
      </c>
      <c r="B336" s="4" t="s">
        <v>208</v>
      </c>
      <c r="C336" s="4" t="s">
        <v>221</v>
      </c>
      <c r="D336" s="4" t="s">
        <v>602</v>
      </c>
      <c r="E336" s="4" t="s">
        <v>211</v>
      </c>
      <c r="F336" s="5">
        <v>30</v>
      </c>
      <c r="G336" s="6">
        <v>731.26</v>
      </c>
      <c r="H336" s="12">
        <f t="shared" ref="H336:H341" si="40">G336*0.1</f>
        <v>73.126000000000005</v>
      </c>
      <c r="I336" s="13">
        <f t="shared" ref="I336:I341" si="41">G336*0.15</f>
        <v>109.68899999999999</v>
      </c>
      <c r="J336" s="13">
        <f t="shared" si="39"/>
        <v>914.07499999999993</v>
      </c>
      <c r="K336" s="13">
        <f t="shared" si="38"/>
        <v>1005.4825</v>
      </c>
      <c r="L336" s="7"/>
      <c r="M336" s="4" t="s">
        <v>1163</v>
      </c>
      <c r="N336" s="7" t="s">
        <v>1164</v>
      </c>
      <c r="O336" s="8" t="s">
        <v>1165</v>
      </c>
      <c r="P336" s="10">
        <v>45784</v>
      </c>
    </row>
    <row r="337" spans="1:16" ht="120" x14ac:dyDescent="0.2">
      <c r="A337" s="3" t="s">
        <v>207</v>
      </c>
      <c r="B337" s="4" t="s">
        <v>208</v>
      </c>
      <c r="C337" s="4" t="s">
        <v>221</v>
      </c>
      <c r="D337" s="4" t="s">
        <v>210</v>
      </c>
      <c r="E337" s="4" t="s">
        <v>211</v>
      </c>
      <c r="F337" s="5">
        <v>30</v>
      </c>
      <c r="G337" s="6">
        <v>731.26</v>
      </c>
      <c r="H337" s="12">
        <f t="shared" si="40"/>
        <v>73.126000000000005</v>
      </c>
      <c r="I337" s="13">
        <f t="shared" si="41"/>
        <v>109.68899999999999</v>
      </c>
      <c r="J337" s="13">
        <f t="shared" si="39"/>
        <v>914.07499999999993</v>
      </c>
      <c r="K337" s="13">
        <f t="shared" si="38"/>
        <v>1005.4825</v>
      </c>
      <c r="L337" s="7"/>
      <c r="M337" s="4" t="s">
        <v>1163</v>
      </c>
      <c r="N337" s="7" t="s">
        <v>1227</v>
      </c>
      <c r="O337" s="8" t="s">
        <v>222</v>
      </c>
      <c r="P337" s="10">
        <v>45789</v>
      </c>
    </row>
    <row r="338" spans="1:16" ht="120" x14ac:dyDescent="0.2">
      <c r="A338" s="3" t="s">
        <v>207</v>
      </c>
      <c r="B338" s="4" t="s">
        <v>208</v>
      </c>
      <c r="C338" s="4" t="s">
        <v>215</v>
      </c>
      <c r="D338" s="4" t="s">
        <v>602</v>
      </c>
      <c r="E338" s="4" t="s">
        <v>211</v>
      </c>
      <c r="F338" s="5">
        <v>60</v>
      </c>
      <c r="G338" s="6">
        <v>1462.52</v>
      </c>
      <c r="H338" s="12">
        <f t="shared" si="40"/>
        <v>146.25200000000001</v>
      </c>
      <c r="I338" s="13">
        <f t="shared" si="41"/>
        <v>219.37799999999999</v>
      </c>
      <c r="J338" s="13">
        <f t="shared" si="39"/>
        <v>1828.1499999999999</v>
      </c>
      <c r="K338" s="13">
        <f t="shared" si="38"/>
        <v>2010.9649999999999</v>
      </c>
      <c r="L338" s="7"/>
      <c r="M338" s="4" t="s">
        <v>1163</v>
      </c>
      <c r="N338" s="7" t="s">
        <v>1164</v>
      </c>
      <c r="O338" s="8" t="s">
        <v>1166</v>
      </c>
      <c r="P338" s="10">
        <v>45784</v>
      </c>
    </row>
    <row r="339" spans="1:16" ht="120" x14ac:dyDescent="0.2">
      <c r="A339" s="3" t="s">
        <v>207</v>
      </c>
      <c r="B339" s="4" t="s">
        <v>208</v>
      </c>
      <c r="C339" s="4" t="s">
        <v>215</v>
      </c>
      <c r="D339" s="4" t="s">
        <v>210</v>
      </c>
      <c r="E339" s="4" t="s">
        <v>211</v>
      </c>
      <c r="F339" s="5">
        <v>60</v>
      </c>
      <c r="G339" s="6">
        <v>1462.52</v>
      </c>
      <c r="H339" s="12">
        <f t="shared" si="40"/>
        <v>146.25200000000001</v>
      </c>
      <c r="I339" s="13">
        <f t="shared" si="41"/>
        <v>219.37799999999999</v>
      </c>
      <c r="J339" s="13">
        <f t="shared" si="39"/>
        <v>1828.1499999999999</v>
      </c>
      <c r="K339" s="13">
        <f t="shared" si="38"/>
        <v>2010.9649999999999</v>
      </c>
      <c r="L339" s="7"/>
      <c r="M339" s="4" t="s">
        <v>1163</v>
      </c>
      <c r="N339" s="7" t="s">
        <v>1227</v>
      </c>
      <c r="O339" s="8" t="s">
        <v>216</v>
      </c>
      <c r="P339" s="10">
        <v>45789</v>
      </c>
    </row>
    <row r="340" spans="1:16" ht="120" x14ac:dyDescent="0.2">
      <c r="A340" s="3" t="s">
        <v>207</v>
      </c>
      <c r="B340" s="4" t="s">
        <v>208</v>
      </c>
      <c r="C340" s="4" t="s">
        <v>213</v>
      </c>
      <c r="D340" s="4" t="s">
        <v>602</v>
      </c>
      <c r="E340" s="4" t="s">
        <v>211</v>
      </c>
      <c r="F340" s="5">
        <v>90</v>
      </c>
      <c r="G340" s="6">
        <v>2193.77</v>
      </c>
      <c r="H340" s="12">
        <f t="shared" si="40"/>
        <v>219.37700000000001</v>
      </c>
      <c r="I340" s="13">
        <f t="shared" si="41"/>
        <v>329.06549999999999</v>
      </c>
      <c r="J340" s="13">
        <f t="shared" si="39"/>
        <v>2742.2125000000001</v>
      </c>
      <c r="K340" s="13">
        <f t="shared" si="38"/>
        <v>3016.4337500000001</v>
      </c>
      <c r="L340" s="7"/>
      <c r="M340" s="4" t="s">
        <v>1163</v>
      </c>
      <c r="N340" s="7" t="s">
        <v>1164</v>
      </c>
      <c r="O340" s="8" t="s">
        <v>1167</v>
      </c>
      <c r="P340" s="10">
        <v>45784</v>
      </c>
    </row>
    <row r="341" spans="1:16" ht="120" x14ac:dyDescent="0.2">
      <c r="A341" s="3" t="s">
        <v>207</v>
      </c>
      <c r="B341" s="4" t="s">
        <v>208</v>
      </c>
      <c r="C341" s="4" t="s">
        <v>213</v>
      </c>
      <c r="D341" s="4" t="s">
        <v>210</v>
      </c>
      <c r="E341" s="4" t="s">
        <v>211</v>
      </c>
      <c r="F341" s="5">
        <v>90</v>
      </c>
      <c r="G341" s="6">
        <v>2193.77</v>
      </c>
      <c r="H341" s="12">
        <f t="shared" si="40"/>
        <v>219.37700000000001</v>
      </c>
      <c r="I341" s="13">
        <f t="shared" si="41"/>
        <v>329.06549999999999</v>
      </c>
      <c r="J341" s="13">
        <f t="shared" si="39"/>
        <v>2742.2125000000001</v>
      </c>
      <c r="K341" s="13">
        <f t="shared" si="38"/>
        <v>3016.4337500000001</v>
      </c>
      <c r="L341" s="7"/>
      <c r="M341" s="4" t="s">
        <v>1163</v>
      </c>
      <c r="N341" s="7" t="s">
        <v>1227</v>
      </c>
      <c r="O341" s="8" t="s">
        <v>214</v>
      </c>
      <c r="P341" s="10">
        <v>45789</v>
      </c>
    </row>
    <row r="342" spans="1:16" ht="120" x14ac:dyDescent="0.2">
      <c r="A342" s="3" t="s">
        <v>207</v>
      </c>
      <c r="B342" s="4" t="s">
        <v>208</v>
      </c>
      <c r="C342" s="4" t="s">
        <v>217</v>
      </c>
      <c r="D342" s="4" t="s">
        <v>602</v>
      </c>
      <c r="E342" s="4" t="s">
        <v>211</v>
      </c>
      <c r="F342" s="5">
        <v>30</v>
      </c>
      <c r="G342" s="6">
        <v>493.2</v>
      </c>
      <c r="H342" s="12">
        <f>G342*0.14</f>
        <v>69.048000000000002</v>
      </c>
      <c r="I342" s="13">
        <f>G342*0.22</f>
        <v>108.504</v>
      </c>
      <c r="J342" s="13">
        <f t="shared" si="39"/>
        <v>670.75200000000007</v>
      </c>
      <c r="K342" s="13">
        <f t="shared" si="38"/>
        <v>737.82720000000018</v>
      </c>
      <c r="L342" s="7"/>
      <c r="M342" s="4" t="s">
        <v>1163</v>
      </c>
      <c r="N342" s="7" t="s">
        <v>1164</v>
      </c>
      <c r="O342" s="8" t="s">
        <v>1168</v>
      </c>
      <c r="P342" s="10">
        <v>45784</v>
      </c>
    </row>
    <row r="343" spans="1:16" ht="120" x14ac:dyDescent="0.2">
      <c r="A343" s="3" t="s">
        <v>207</v>
      </c>
      <c r="B343" s="4" t="s">
        <v>208</v>
      </c>
      <c r="C343" s="4" t="s">
        <v>217</v>
      </c>
      <c r="D343" s="4" t="s">
        <v>210</v>
      </c>
      <c r="E343" s="4" t="s">
        <v>211</v>
      </c>
      <c r="F343" s="5">
        <v>30</v>
      </c>
      <c r="G343" s="6">
        <v>493.2</v>
      </c>
      <c r="H343" s="12">
        <f>G343*0.14</f>
        <v>69.048000000000002</v>
      </c>
      <c r="I343" s="13">
        <f>G343*0.22</f>
        <v>108.504</v>
      </c>
      <c r="J343" s="13">
        <f t="shared" si="39"/>
        <v>670.75200000000007</v>
      </c>
      <c r="K343" s="13">
        <f t="shared" si="38"/>
        <v>737.82720000000018</v>
      </c>
      <c r="L343" s="7"/>
      <c r="M343" s="4" t="s">
        <v>1163</v>
      </c>
      <c r="N343" s="7" t="s">
        <v>1227</v>
      </c>
      <c r="O343" s="8" t="s">
        <v>218</v>
      </c>
      <c r="P343" s="10">
        <v>45789</v>
      </c>
    </row>
    <row r="344" spans="1:16" ht="120" x14ac:dyDescent="0.2">
      <c r="A344" s="3" t="s">
        <v>207</v>
      </c>
      <c r="B344" s="4" t="s">
        <v>208</v>
      </c>
      <c r="C344" s="4" t="s">
        <v>209</v>
      </c>
      <c r="D344" s="4" t="s">
        <v>602</v>
      </c>
      <c r="E344" s="4" t="s">
        <v>211</v>
      </c>
      <c r="F344" s="5">
        <v>60</v>
      </c>
      <c r="G344" s="6">
        <v>986.4</v>
      </c>
      <c r="H344" s="12">
        <f t="shared" ref="H344:H354" si="42">G344*0.1</f>
        <v>98.64</v>
      </c>
      <c r="I344" s="13">
        <f t="shared" ref="I344:I354" si="43">G344*0.15</f>
        <v>147.95999999999998</v>
      </c>
      <c r="J344" s="13">
        <f t="shared" si="39"/>
        <v>1233</v>
      </c>
      <c r="K344" s="13">
        <f t="shared" si="38"/>
        <v>1356.3000000000002</v>
      </c>
      <c r="L344" s="7"/>
      <c r="M344" s="4" t="s">
        <v>1163</v>
      </c>
      <c r="N344" s="7" t="s">
        <v>1164</v>
      </c>
      <c r="O344" s="8" t="s">
        <v>1169</v>
      </c>
      <c r="P344" s="10">
        <v>45784</v>
      </c>
    </row>
    <row r="345" spans="1:16" ht="120" x14ac:dyDescent="0.2">
      <c r="A345" s="3" t="s">
        <v>207</v>
      </c>
      <c r="B345" s="4" t="s">
        <v>208</v>
      </c>
      <c r="C345" s="4" t="s">
        <v>209</v>
      </c>
      <c r="D345" s="4" t="s">
        <v>210</v>
      </c>
      <c r="E345" s="4" t="s">
        <v>211</v>
      </c>
      <c r="F345" s="5">
        <v>60</v>
      </c>
      <c r="G345" s="6">
        <v>986.4</v>
      </c>
      <c r="H345" s="12">
        <f t="shared" si="42"/>
        <v>98.64</v>
      </c>
      <c r="I345" s="13">
        <f t="shared" si="43"/>
        <v>147.95999999999998</v>
      </c>
      <c r="J345" s="13">
        <f t="shared" si="39"/>
        <v>1233</v>
      </c>
      <c r="K345" s="13">
        <f t="shared" si="38"/>
        <v>1356.3000000000002</v>
      </c>
      <c r="L345" s="7"/>
      <c r="M345" s="4" t="s">
        <v>1163</v>
      </c>
      <c r="N345" s="7" t="s">
        <v>1227</v>
      </c>
      <c r="O345" s="8" t="s">
        <v>212</v>
      </c>
      <c r="P345" s="10">
        <v>45789</v>
      </c>
    </row>
    <row r="346" spans="1:16" ht="120" x14ac:dyDescent="0.2">
      <c r="A346" s="3" t="s">
        <v>207</v>
      </c>
      <c r="B346" s="4" t="s">
        <v>208</v>
      </c>
      <c r="C346" s="4" t="s">
        <v>219</v>
      </c>
      <c r="D346" s="4" t="s">
        <v>602</v>
      </c>
      <c r="E346" s="4" t="s">
        <v>211</v>
      </c>
      <c r="F346" s="5">
        <v>90</v>
      </c>
      <c r="G346" s="6">
        <v>1479.6</v>
      </c>
      <c r="H346" s="12">
        <f t="shared" si="42"/>
        <v>147.96</v>
      </c>
      <c r="I346" s="13">
        <f t="shared" si="43"/>
        <v>221.93999999999997</v>
      </c>
      <c r="J346" s="13">
        <f t="shared" si="39"/>
        <v>1849.5</v>
      </c>
      <c r="K346" s="13">
        <f t="shared" si="38"/>
        <v>2034.4500000000003</v>
      </c>
      <c r="L346" s="7"/>
      <c r="M346" s="4" t="s">
        <v>1163</v>
      </c>
      <c r="N346" s="7" t="s">
        <v>1164</v>
      </c>
      <c r="O346" s="8" t="s">
        <v>1170</v>
      </c>
      <c r="P346" s="10">
        <v>45784</v>
      </c>
    </row>
    <row r="347" spans="1:16" ht="120" x14ac:dyDescent="0.2">
      <c r="A347" s="3" t="s">
        <v>207</v>
      </c>
      <c r="B347" s="4" t="s">
        <v>208</v>
      </c>
      <c r="C347" s="4" t="s">
        <v>219</v>
      </c>
      <c r="D347" s="4" t="s">
        <v>210</v>
      </c>
      <c r="E347" s="4" t="s">
        <v>211</v>
      </c>
      <c r="F347" s="5">
        <v>90</v>
      </c>
      <c r="G347" s="6">
        <v>1479.6</v>
      </c>
      <c r="H347" s="12">
        <f t="shared" si="42"/>
        <v>147.96</v>
      </c>
      <c r="I347" s="13">
        <f t="shared" si="43"/>
        <v>221.93999999999997</v>
      </c>
      <c r="J347" s="13">
        <f t="shared" si="39"/>
        <v>1849.5</v>
      </c>
      <c r="K347" s="13">
        <f t="shared" si="38"/>
        <v>2034.4500000000003</v>
      </c>
      <c r="L347" s="7"/>
      <c r="M347" s="4" t="s">
        <v>1163</v>
      </c>
      <c r="N347" s="7" t="s">
        <v>1227</v>
      </c>
      <c r="O347" s="8" t="s">
        <v>220</v>
      </c>
      <c r="P347" s="10">
        <v>45789</v>
      </c>
    </row>
    <row r="348" spans="1:16" ht="135" x14ac:dyDescent="0.2">
      <c r="A348" s="3" t="s">
        <v>162</v>
      </c>
      <c r="B348" s="4" t="s">
        <v>668</v>
      </c>
      <c r="C348" s="4" t="s">
        <v>679</v>
      </c>
      <c r="D348" s="4" t="s">
        <v>618</v>
      </c>
      <c r="E348" s="4" t="s">
        <v>292</v>
      </c>
      <c r="F348" s="5">
        <v>10</v>
      </c>
      <c r="G348" s="6">
        <v>5933</v>
      </c>
      <c r="H348" s="12">
        <f t="shared" si="42"/>
        <v>593.30000000000007</v>
      </c>
      <c r="I348" s="13">
        <f t="shared" si="43"/>
        <v>889.94999999999993</v>
      </c>
      <c r="J348" s="13">
        <f t="shared" si="39"/>
        <v>7416.25</v>
      </c>
      <c r="K348" s="13">
        <f t="shared" si="38"/>
        <v>8157.8750000000009</v>
      </c>
      <c r="L348" s="7"/>
      <c r="M348" s="4" t="s">
        <v>1211</v>
      </c>
      <c r="N348" s="7" t="s">
        <v>1212</v>
      </c>
      <c r="O348" s="8" t="s">
        <v>680</v>
      </c>
      <c r="P348" s="10">
        <v>45784</v>
      </c>
    </row>
    <row r="349" spans="1:16" ht="135" x14ac:dyDescent="0.2">
      <c r="A349" s="3" t="s">
        <v>162</v>
      </c>
      <c r="B349" s="4" t="s">
        <v>668</v>
      </c>
      <c r="C349" s="4" t="s">
        <v>671</v>
      </c>
      <c r="D349" s="4" t="s">
        <v>618</v>
      </c>
      <c r="E349" s="4" t="s">
        <v>292</v>
      </c>
      <c r="F349" s="5">
        <v>112</v>
      </c>
      <c r="G349" s="6">
        <v>66450</v>
      </c>
      <c r="H349" s="12">
        <f t="shared" si="42"/>
        <v>6645</v>
      </c>
      <c r="I349" s="13">
        <f t="shared" si="43"/>
        <v>9967.5</v>
      </c>
      <c r="J349" s="13">
        <f t="shared" si="39"/>
        <v>83062.5</v>
      </c>
      <c r="K349" s="13">
        <f t="shared" si="38"/>
        <v>91368.750000000015</v>
      </c>
      <c r="L349" s="7"/>
      <c r="M349" s="4" t="s">
        <v>1211</v>
      </c>
      <c r="N349" s="7" t="s">
        <v>1212</v>
      </c>
      <c r="O349" s="8" t="s">
        <v>672</v>
      </c>
      <c r="P349" s="10">
        <v>45784</v>
      </c>
    </row>
    <row r="350" spans="1:16" ht="135" x14ac:dyDescent="0.2">
      <c r="A350" s="3" t="s">
        <v>162</v>
      </c>
      <c r="B350" s="4" t="s">
        <v>668</v>
      </c>
      <c r="C350" s="4" t="s">
        <v>669</v>
      </c>
      <c r="D350" s="4" t="s">
        <v>618</v>
      </c>
      <c r="E350" s="4" t="s">
        <v>292</v>
      </c>
      <c r="F350" s="5">
        <v>120</v>
      </c>
      <c r="G350" s="6">
        <v>71101.5</v>
      </c>
      <c r="H350" s="12">
        <f t="shared" si="42"/>
        <v>7110.1500000000005</v>
      </c>
      <c r="I350" s="13">
        <f t="shared" si="43"/>
        <v>10665.225</v>
      </c>
      <c r="J350" s="13">
        <f t="shared" si="39"/>
        <v>88876.875</v>
      </c>
      <c r="K350" s="13">
        <f t="shared" si="38"/>
        <v>97764.562500000015</v>
      </c>
      <c r="L350" s="7"/>
      <c r="M350" s="4" t="s">
        <v>1211</v>
      </c>
      <c r="N350" s="7" t="s">
        <v>1212</v>
      </c>
      <c r="O350" s="8" t="s">
        <v>670</v>
      </c>
      <c r="P350" s="10">
        <v>45784</v>
      </c>
    </row>
    <row r="351" spans="1:16" ht="135" x14ac:dyDescent="0.2">
      <c r="A351" s="3" t="s">
        <v>162</v>
      </c>
      <c r="B351" s="4" t="s">
        <v>668</v>
      </c>
      <c r="C351" s="4" t="s">
        <v>677</v>
      </c>
      <c r="D351" s="4" t="s">
        <v>618</v>
      </c>
      <c r="E351" s="4" t="s">
        <v>292</v>
      </c>
      <c r="F351" s="5">
        <v>28</v>
      </c>
      <c r="G351" s="6">
        <v>16612.5</v>
      </c>
      <c r="H351" s="12">
        <f t="shared" si="42"/>
        <v>1661.25</v>
      </c>
      <c r="I351" s="13">
        <f t="shared" si="43"/>
        <v>2491.875</v>
      </c>
      <c r="J351" s="13">
        <f t="shared" si="39"/>
        <v>20765.625</v>
      </c>
      <c r="K351" s="13">
        <f t="shared" si="38"/>
        <v>22842.187500000004</v>
      </c>
      <c r="L351" s="7"/>
      <c r="M351" s="4" t="s">
        <v>1211</v>
      </c>
      <c r="N351" s="7" t="s">
        <v>1212</v>
      </c>
      <c r="O351" s="8" t="s">
        <v>678</v>
      </c>
      <c r="P351" s="10">
        <v>45784</v>
      </c>
    </row>
    <row r="352" spans="1:16" ht="135" x14ac:dyDescent="0.2">
      <c r="A352" s="3" t="s">
        <v>162</v>
      </c>
      <c r="B352" s="4" t="s">
        <v>668</v>
      </c>
      <c r="C352" s="4" t="s">
        <v>675</v>
      </c>
      <c r="D352" s="4" t="s">
        <v>618</v>
      </c>
      <c r="E352" s="4" t="s">
        <v>292</v>
      </c>
      <c r="F352" s="5">
        <v>30</v>
      </c>
      <c r="G352" s="6">
        <v>17799</v>
      </c>
      <c r="H352" s="12">
        <f t="shared" si="42"/>
        <v>1779.9</v>
      </c>
      <c r="I352" s="13">
        <f t="shared" si="43"/>
        <v>2669.85</v>
      </c>
      <c r="J352" s="13">
        <f t="shared" si="39"/>
        <v>22248.75</v>
      </c>
      <c r="K352" s="13">
        <f t="shared" si="38"/>
        <v>24473.625000000004</v>
      </c>
      <c r="L352" s="7"/>
      <c r="M352" s="4" t="s">
        <v>1211</v>
      </c>
      <c r="N352" s="7" t="s">
        <v>1212</v>
      </c>
      <c r="O352" s="8" t="s">
        <v>676</v>
      </c>
      <c r="P352" s="10">
        <v>45784</v>
      </c>
    </row>
    <row r="353" spans="1:16" ht="135" x14ac:dyDescent="0.2">
      <c r="A353" s="3" t="s">
        <v>162</v>
      </c>
      <c r="B353" s="4" t="s">
        <v>668</v>
      </c>
      <c r="C353" s="4" t="s">
        <v>673</v>
      </c>
      <c r="D353" s="4" t="s">
        <v>618</v>
      </c>
      <c r="E353" s="4" t="s">
        <v>292</v>
      </c>
      <c r="F353" s="5">
        <v>56</v>
      </c>
      <c r="G353" s="6">
        <v>33225</v>
      </c>
      <c r="H353" s="12">
        <f t="shared" si="42"/>
        <v>3322.5</v>
      </c>
      <c r="I353" s="13">
        <f t="shared" si="43"/>
        <v>4983.75</v>
      </c>
      <c r="J353" s="13">
        <f t="shared" si="39"/>
        <v>41531.25</v>
      </c>
      <c r="K353" s="13">
        <f t="shared" si="38"/>
        <v>45684.375000000007</v>
      </c>
      <c r="L353" s="7"/>
      <c r="M353" s="4" t="s">
        <v>1211</v>
      </c>
      <c r="N353" s="7" t="s">
        <v>1212</v>
      </c>
      <c r="O353" s="8" t="s">
        <v>674</v>
      </c>
      <c r="P353" s="10">
        <v>45784</v>
      </c>
    </row>
    <row r="354" spans="1:16" ht="120" x14ac:dyDescent="0.2">
      <c r="A354" s="3" t="s">
        <v>87</v>
      </c>
      <c r="B354" s="4" t="s">
        <v>87</v>
      </c>
      <c r="C354" s="4" t="s">
        <v>830</v>
      </c>
      <c r="D354" s="4" t="s">
        <v>223</v>
      </c>
      <c r="E354" s="4" t="s">
        <v>88</v>
      </c>
      <c r="F354" s="5">
        <v>5</v>
      </c>
      <c r="G354" s="6">
        <v>7624.57</v>
      </c>
      <c r="H354" s="12">
        <f t="shared" si="42"/>
        <v>762.45699999999999</v>
      </c>
      <c r="I354" s="13">
        <f t="shared" si="43"/>
        <v>1143.6854999999998</v>
      </c>
      <c r="J354" s="13">
        <f t="shared" si="39"/>
        <v>9530.7124999999996</v>
      </c>
      <c r="K354" s="13">
        <f t="shared" si="38"/>
        <v>10483.783750000001</v>
      </c>
      <c r="L354" s="7"/>
      <c r="M354" s="4" t="s">
        <v>829</v>
      </c>
      <c r="N354" s="7" t="s">
        <v>1260</v>
      </c>
      <c r="O354" s="8" t="s">
        <v>831</v>
      </c>
      <c r="P354" s="10">
        <v>45789</v>
      </c>
    </row>
    <row r="355" spans="1:16" ht="90" x14ac:dyDescent="0.2">
      <c r="A355" s="3" t="s">
        <v>35</v>
      </c>
      <c r="B355" s="4" t="s">
        <v>798</v>
      </c>
      <c r="C355" s="4" t="s">
        <v>111</v>
      </c>
      <c r="D355" s="4" t="s">
        <v>816</v>
      </c>
      <c r="E355" s="4" t="s">
        <v>286</v>
      </c>
      <c r="F355" s="5">
        <v>30</v>
      </c>
      <c r="G355" s="6">
        <v>122.95</v>
      </c>
      <c r="H355" s="12">
        <f>G355*0.14</f>
        <v>17.213000000000001</v>
      </c>
      <c r="I355" s="13">
        <f>G355*0.22</f>
        <v>27.048999999999999</v>
      </c>
      <c r="J355" s="13">
        <f t="shared" si="39"/>
        <v>167.21200000000002</v>
      </c>
      <c r="K355" s="13">
        <f t="shared" si="38"/>
        <v>183.93320000000003</v>
      </c>
      <c r="L355" s="7"/>
      <c r="M355" s="4" t="s">
        <v>1159</v>
      </c>
      <c r="N355" s="7" t="s">
        <v>1185</v>
      </c>
      <c r="O355" s="8" t="s">
        <v>255</v>
      </c>
      <c r="P355" s="10">
        <v>45784</v>
      </c>
    </row>
    <row r="356" spans="1:16" ht="105" x14ac:dyDescent="0.2">
      <c r="A356" s="3" t="s">
        <v>35</v>
      </c>
      <c r="B356" s="4" t="s">
        <v>798</v>
      </c>
      <c r="C356" s="4" t="s">
        <v>111</v>
      </c>
      <c r="D356" s="4" t="s">
        <v>243</v>
      </c>
      <c r="E356" s="4" t="s">
        <v>286</v>
      </c>
      <c r="F356" s="5">
        <v>30</v>
      </c>
      <c r="G356" s="6">
        <v>128.59</v>
      </c>
      <c r="H356" s="12">
        <f>G356*0.14</f>
        <v>18.002600000000001</v>
      </c>
      <c r="I356" s="13">
        <f>G356*0.22</f>
        <v>28.2898</v>
      </c>
      <c r="J356" s="13">
        <f t="shared" si="39"/>
        <v>174.88240000000002</v>
      </c>
      <c r="K356" s="13">
        <f t="shared" si="38"/>
        <v>192.37064000000004</v>
      </c>
      <c r="L356" s="7"/>
      <c r="M356" s="4" t="s">
        <v>1159</v>
      </c>
      <c r="N356" s="7" t="s">
        <v>1160</v>
      </c>
      <c r="O356" s="8" t="s">
        <v>1161</v>
      </c>
      <c r="P356" s="10">
        <v>45784</v>
      </c>
    </row>
    <row r="357" spans="1:16" ht="90" x14ac:dyDescent="0.2">
      <c r="A357" s="3" t="s">
        <v>35</v>
      </c>
      <c r="B357" s="4" t="s">
        <v>798</v>
      </c>
      <c r="C357" s="4" t="s">
        <v>190</v>
      </c>
      <c r="D357" s="4" t="s">
        <v>816</v>
      </c>
      <c r="E357" s="4" t="s">
        <v>286</v>
      </c>
      <c r="F357" s="5">
        <v>30</v>
      </c>
      <c r="G357" s="6">
        <v>231.81</v>
      </c>
      <c r="H357" s="12">
        <f>G357*0.14</f>
        <v>32.453400000000002</v>
      </c>
      <c r="I357" s="13">
        <f>G357*0.22</f>
        <v>50.998200000000004</v>
      </c>
      <c r="J357" s="13">
        <f t="shared" si="39"/>
        <v>315.26159999999999</v>
      </c>
      <c r="K357" s="13">
        <f t="shared" si="38"/>
        <v>346.78775999999999</v>
      </c>
      <c r="L357" s="7"/>
      <c r="M357" s="4" t="s">
        <v>1159</v>
      </c>
      <c r="N357" s="7" t="s">
        <v>1185</v>
      </c>
      <c r="O357" s="8" t="s">
        <v>309</v>
      </c>
      <c r="P357" s="10">
        <v>45784</v>
      </c>
    </row>
    <row r="358" spans="1:16" ht="105" x14ac:dyDescent="0.2">
      <c r="A358" s="3" t="s">
        <v>35</v>
      </c>
      <c r="B358" s="4" t="s">
        <v>798</v>
      </c>
      <c r="C358" s="4" t="s">
        <v>190</v>
      </c>
      <c r="D358" s="4" t="s">
        <v>243</v>
      </c>
      <c r="E358" s="4" t="s">
        <v>286</v>
      </c>
      <c r="F358" s="5">
        <v>30</v>
      </c>
      <c r="G358" s="6">
        <v>242.45</v>
      </c>
      <c r="H358" s="12">
        <f>G358*0.14</f>
        <v>33.943000000000005</v>
      </c>
      <c r="I358" s="13">
        <f>G358*0.22</f>
        <v>53.338999999999999</v>
      </c>
      <c r="J358" s="13">
        <f t="shared" si="39"/>
        <v>329.73199999999997</v>
      </c>
      <c r="K358" s="13">
        <f t="shared" si="38"/>
        <v>362.70519999999999</v>
      </c>
      <c r="L358" s="7"/>
      <c r="M358" s="4" t="s">
        <v>1159</v>
      </c>
      <c r="N358" s="7" t="s">
        <v>1160</v>
      </c>
      <c r="O358" s="8" t="s">
        <v>1162</v>
      </c>
      <c r="P358" s="10">
        <v>45784</v>
      </c>
    </row>
    <row r="359" spans="1:16" ht="105" x14ac:dyDescent="0.2">
      <c r="A359" s="3" t="s">
        <v>35</v>
      </c>
      <c r="B359" s="4" t="s">
        <v>410</v>
      </c>
      <c r="C359" s="4" t="s">
        <v>226</v>
      </c>
      <c r="D359" s="4" t="s">
        <v>205</v>
      </c>
      <c r="E359" s="4" t="s">
        <v>286</v>
      </c>
      <c r="F359" s="5">
        <v>20</v>
      </c>
      <c r="G359" s="6">
        <v>81.97</v>
      </c>
      <c r="H359" s="12">
        <f>G359*0.17</f>
        <v>13.934900000000001</v>
      </c>
      <c r="I359" s="13">
        <f>G359*0.3</f>
        <v>24.590999999999998</v>
      </c>
      <c r="J359" s="13">
        <f t="shared" si="39"/>
        <v>120.49589999999999</v>
      </c>
      <c r="K359" s="13">
        <f t="shared" si="38"/>
        <v>132.54549</v>
      </c>
      <c r="L359" s="7"/>
      <c r="M359" s="4" t="s">
        <v>1189</v>
      </c>
      <c r="N359" s="7" t="s">
        <v>1190</v>
      </c>
      <c r="O359" s="8" t="s">
        <v>414</v>
      </c>
      <c r="P359" s="10">
        <v>45784</v>
      </c>
    </row>
    <row r="360" spans="1:16" ht="105" x14ac:dyDescent="0.2">
      <c r="A360" s="3" t="s">
        <v>35</v>
      </c>
      <c r="B360" s="4" t="s">
        <v>410</v>
      </c>
      <c r="C360" s="4" t="s">
        <v>73</v>
      </c>
      <c r="D360" s="4" t="s">
        <v>205</v>
      </c>
      <c r="E360" s="4" t="s">
        <v>286</v>
      </c>
      <c r="F360" s="5">
        <v>30</v>
      </c>
      <c r="G360" s="6">
        <v>122.95</v>
      </c>
      <c r="H360" s="12">
        <f>G360*0.14</f>
        <v>17.213000000000001</v>
      </c>
      <c r="I360" s="13">
        <f>G360*0.22</f>
        <v>27.048999999999999</v>
      </c>
      <c r="J360" s="13">
        <f t="shared" si="39"/>
        <v>167.21200000000002</v>
      </c>
      <c r="K360" s="13">
        <f t="shared" si="38"/>
        <v>183.93320000000003</v>
      </c>
      <c r="L360" s="7"/>
      <c r="M360" s="4" t="s">
        <v>1189</v>
      </c>
      <c r="N360" s="7" t="s">
        <v>1190</v>
      </c>
      <c r="O360" s="8" t="s">
        <v>411</v>
      </c>
      <c r="P360" s="10">
        <v>45784</v>
      </c>
    </row>
    <row r="361" spans="1:16" ht="105" x14ac:dyDescent="0.2">
      <c r="A361" s="3" t="s">
        <v>35</v>
      </c>
      <c r="B361" s="4" t="s">
        <v>410</v>
      </c>
      <c r="C361" s="4" t="s">
        <v>107</v>
      </c>
      <c r="D361" s="4" t="s">
        <v>205</v>
      </c>
      <c r="E361" s="4" t="s">
        <v>286</v>
      </c>
      <c r="F361" s="5">
        <v>50</v>
      </c>
      <c r="G361" s="6">
        <v>204.92</v>
      </c>
      <c r="H361" s="12">
        <f>G361*0.14</f>
        <v>28.688800000000001</v>
      </c>
      <c r="I361" s="13">
        <f>G361*0.22</f>
        <v>45.0824</v>
      </c>
      <c r="J361" s="13">
        <f t="shared" si="39"/>
        <v>278.69119999999998</v>
      </c>
      <c r="K361" s="13">
        <f t="shared" si="38"/>
        <v>306.56031999999999</v>
      </c>
      <c r="L361" s="7"/>
      <c r="M361" s="4" t="s">
        <v>1189</v>
      </c>
      <c r="N361" s="7" t="s">
        <v>1190</v>
      </c>
      <c r="O361" s="8" t="s">
        <v>413</v>
      </c>
      <c r="P361" s="10">
        <v>45784</v>
      </c>
    </row>
    <row r="362" spans="1:16" ht="105" x14ac:dyDescent="0.2">
      <c r="A362" s="3" t="s">
        <v>35</v>
      </c>
      <c r="B362" s="4" t="s">
        <v>410</v>
      </c>
      <c r="C362" s="4" t="s">
        <v>152</v>
      </c>
      <c r="D362" s="4" t="s">
        <v>205</v>
      </c>
      <c r="E362" s="4" t="s">
        <v>286</v>
      </c>
      <c r="F362" s="5">
        <v>20</v>
      </c>
      <c r="G362" s="6">
        <v>140.56</v>
      </c>
      <c r="H362" s="12">
        <f>G362*0.14</f>
        <v>19.678400000000003</v>
      </c>
      <c r="I362" s="13">
        <f>G362*0.22</f>
        <v>30.923200000000001</v>
      </c>
      <c r="J362" s="13">
        <f t="shared" si="39"/>
        <v>191.16160000000002</v>
      </c>
      <c r="K362" s="13">
        <f t="shared" si="38"/>
        <v>210.27776000000003</v>
      </c>
      <c r="L362" s="7"/>
      <c r="M362" s="4" t="s">
        <v>1189</v>
      </c>
      <c r="N362" s="7" t="s">
        <v>1190</v>
      </c>
      <c r="O362" s="8" t="s">
        <v>412</v>
      </c>
      <c r="P362" s="10">
        <v>45784</v>
      </c>
    </row>
    <row r="363" spans="1:16" ht="105" x14ac:dyDescent="0.2">
      <c r="A363" s="3" t="s">
        <v>35</v>
      </c>
      <c r="B363" s="4" t="s">
        <v>410</v>
      </c>
      <c r="C363" s="4" t="s">
        <v>105</v>
      </c>
      <c r="D363" s="4" t="s">
        <v>205</v>
      </c>
      <c r="E363" s="4" t="s">
        <v>286</v>
      </c>
      <c r="F363" s="5">
        <v>30</v>
      </c>
      <c r="G363" s="6">
        <v>210.86</v>
      </c>
      <c r="H363" s="12">
        <f>G363*0.14</f>
        <v>29.520400000000006</v>
      </c>
      <c r="I363" s="13">
        <f>G363*0.22</f>
        <v>46.389200000000002</v>
      </c>
      <c r="J363" s="13">
        <f t="shared" si="39"/>
        <v>286.76960000000003</v>
      </c>
      <c r="K363" s="13">
        <f t="shared" si="38"/>
        <v>315.44656000000003</v>
      </c>
      <c r="L363" s="7"/>
      <c r="M363" s="4" t="s">
        <v>1189</v>
      </c>
      <c r="N363" s="7" t="s">
        <v>1190</v>
      </c>
      <c r="O363" s="8" t="s">
        <v>415</v>
      </c>
      <c r="P363" s="10">
        <v>45784</v>
      </c>
    </row>
    <row r="364" spans="1:16" ht="105" x14ac:dyDescent="0.2">
      <c r="A364" s="3" t="s">
        <v>35</v>
      </c>
      <c r="B364" s="4" t="s">
        <v>410</v>
      </c>
      <c r="C364" s="4" t="s">
        <v>151</v>
      </c>
      <c r="D364" s="4" t="s">
        <v>205</v>
      </c>
      <c r="E364" s="4" t="s">
        <v>286</v>
      </c>
      <c r="F364" s="5">
        <v>50</v>
      </c>
      <c r="G364" s="6">
        <v>351.45</v>
      </c>
      <c r="H364" s="12">
        <f>G364*0.14</f>
        <v>49.203000000000003</v>
      </c>
      <c r="I364" s="13">
        <f>G364*0.22</f>
        <v>77.319000000000003</v>
      </c>
      <c r="J364" s="13">
        <f t="shared" si="39"/>
        <v>477.97200000000004</v>
      </c>
      <c r="K364" s="13">
        <f t="shared" si="38"/>
        <v>525.76920000000007</v>
      </c>
      <c r="L364" s="7"/>
      <c r="M364" s="4" t="s">
        <v>1189</v>
      </c>
      <c r="N364" s="7" t="s">
        <v>1190</v>
      </c>
      <c r="O364" s="8" t="s">
        <v>416</v>
      </c>
      <c r="P364" s="10">
        <v>45784</v>
      </c>
    </row>
    <row r="365" spans="1:16" ht="150" x14ac:dyDescent="0.2">
      <c r="A365" s="3" t="s">
        <v>91</v>
      </c>
      <c r="B365" s="4" t="s">
        <v>918</v>
      </c>
      <c r="C365" s="4" t="s">
        <v>1098</v>
      </c>
      <c r="D365" s="4" t="s">
        <v>422</v>
      </c>
      <c r="E365" s="4" t="s">
        <v>307</v>
      </c>
      <c r="F365" s="5">
        <v>120</v>
      </c>
      <c r="G365" s="6">
        <v>3850.24</v>
      </c>
      <c r="H365" s="12">
        <f t="shared" ref="H365:H379" si="44">G365*0.1</f>
        <v>385.024</v>
      </c>
      <c r="I365" s="13">
        <f t="shared" ref="I365:I379" si="45">G365*0.15</f>
        <v>577.53599999999994</v>
      </c>
      <c r="J365" s="13">
        <f t="shared" si="39"/>
        <v>4812.8</v>
      </c>
      <c r="K365" s="13">
        <f t="shared" si="38"/>
        <v>5294.0800000000008</v>
      </c>
      <c r="L365" s="7"/>
      <c r="M365" s="4" t="s">
        <v>898</v>
      </c>
      <c r="N365" s="7" t="s">
        <v>1099</v>
      </c>
      <c r="O365" s="8" t="s">
        <v>1100</v>
      </c>
      <c r="P365" s="10">
        <v>45783</v>
      </c>
    </row>
    <row r="366" spans="1:16" ht="150" x14ac:dyDescent="0.2">
      <c r="A366" s="3" t="s">
        <v>91</v>
      </c>
      <c r="B366" s="4" t="s">
        <v>918</v>
      </c>
      <c r="C366" s="4" t="s">
        <v>1101</v>
      </c>
      <c r="D366" s="4" t="s">
        <v>422</v>
      </c>
      <c r="E366" s="4" t="s">
        <v>307</v>
      </c>
      <c r="F366" s="5">
        <v>120</v>
      </c>
      <c r="G366" s="6">
        <v>6314.22</v>
      </c>
      <c r="H366" s="12">
        <f t="shared" si="44"/>
        <v>631.42200000000003</v>
      </c>
      <c r="I366" s="13">
        <f t="shared" si="45"/>
        <v>947.13300000000004</v>
      </c>
      <c r="J366" s="13">
        <f t="shared" si="39"/>
        <v>7892.7749999999996</v>
      </c>
      <c r="K366" s="13">
        <f t="shared" si="38"/>
        <v>8682.0524999999998</v>
      </c>
      <c r="L366" s="7"/>
      <c r="M366" s="4" t="s">
        <v>898</v>
      </c>
      <c r="N366" s="7" t="s">
        <v>1099</v>
      </c>
      <c r="O366" s="8" t="s">
        <v>1102</v>
      </c>
      <c r="P366" s="10">
        <v>45783</v>
      </c>
    </row>
    <row r="367" spans="1:16" ht="135" x14ac:dyDescent="0.2">
      <c r="A367" s="3" t="s">
        <v>91</v>
      </c>
      <c r="B367" s="4" t="s">
        <v>759</v>
      </c>
      <c r="C367" s="4" t="s">
        <v>765</v>
      </c>
      <c r="D367" s="4" t="s">
        <v>196</v>
      </c>
      <c r="E367" s="4" t="s">
        <v>307</v>
      </c>
      <c r="F367" s="5">
        <v>56</v>
      </c>
      <c r="G367" s="6">
        <v>1858.22</v>
      </c>
      <c r="H367" s="12">
        <f t="shared" si="44"/>
        <v>185.822</v>
      </c>
      <c r="I367" s="13">
        <f t="shared" si="45"/>
        <v>278.733</v>
      </c>
      <c r="J367" s="13">
        <f t="shared" si="39"/>
        <v>2322.7750000000001</v>
      </c>
      <c r="K367" s="13">
        <f t="shared" si="38"/>
        <v>2555.0525000000002</v>
      </c>
      <c r="L367" s="7"/>
      <c r="M367" s="4" t="s">
        <v>761</v>
      </c>
      <c r="N367" s="7" t="s">
        <v>1111</v>
      </c>
      <c r="O367" s="8" t="s">
        <v>766</v>
      </c>
      <c r="P367" s="10">
        <v>45783</v>
      </c>
    </row>
    <row r="368" spans="1:16" ht="135" x14ac:dyDescent="0.2">
      <c r="A368" s="3" t="s">
        <v>91</v>
      </c>
      <c r="B368" s="4" t="s">
        <v>759</v>
      </c>
      <c r="C368" s="4" t="s">
        <v>769</v>
      </c>
      <c r="D368" s="4" t="s">
        <v>196</v>
      </c>
      <c r="E368" s="4" t="s">
        <v>307</v>
      </c>
      <c r="F368" s="5">
        <v>168</v>
      </c>
      <c r="G368" s="6">
        <v>5569.85</v>
      </c>
      <c r="H368" s="12">
        <f t="shared" si="44"/>
        <v>556.98500000000001</v>
      </c>
      <c r="I368" s="13">
        <f t="shared" si="45"/>
        <v>835.47750000000008</v>
      </c>
      <c r="J368" s="13">
        <f t="shared" si="39"/>
        <v>6962.3125</v>
      </c>
      <c r="K368" s="13">
        <f t="shared" si="38"/>
        <v>7658.5437500000007</v>
      </c>
      <c r="L368" s="7"/>
      <c r="M368" s="4" t="s">
        <v>761</v>
      </c>
      <c r="N368" s="7" t="s">
        <v>1111</v>
      </c>
      <c r="O368" s="8" t="s">
        <v>770</v>
      </c>
      <c r="P368" s="10">
        <v>45783</v>
      </c>
    </row>
    <row r="369" spans="1:16" ht="135" x14ac:dyDescent="0.2">
      <c r="A369" s="3" t="s">
        <v>91</v>
      </c>
      <c r="B369" s="4" t="s">
        <v>759</v>
      </c>
      <c r="C369" s="4" t="s">
        <v>763</v>
      </c>
      <c r="D369" s="4" t="s">
        <v>196</v>
      </c>
      <c r="E369" s="4" t="s">
        <v>307</v>
      </c>
      <c r="F369" s="5">
        <v>168</v>
      </c>
      <c r="G369" s="6">
        <v>5569.85</v>
      </c>
      <c r="H369" s="12">
        <f t="shared" si="44"/>
        <v>556.98500000000001</v>
      </c>
      <c r="I369" s="13">
        <f t="shared" si="45"/>
        <v>835.47750000000008</v>
      </c>
      <c r="J369" s="13">
        <f t="shared" si="39"/>
        <v>6962.3125</v>
      </c>
      <c r="K369" s="13">
        <f t="shared" si="38"/>
        <v>7658.5437500000007</v>
      </c>
      <c r="L369" s="7"/>
      <c r="M369" s="4" t="s">
        <v>761</v>
      </c>
      <c r="N369" s="7" t="s">
        <v>1111</v>
      </c>
      <c r="O369" s="8" t="s">
        <v>764</v>
      </c>
      <c r="P369" s="10">
        <v>45783</v>
      </c>
    </row>
    <row r="370" spans="1:16" ht="135" x14ac:dyDescent="0.2">
      <c r="A370" s="3" t="s">
        <v>91</v>
      </c>
      <c r="B370" s="4" t="s">
        <v>759</v>
      </c>
      <c r="C370" s="4" t="s">
        <v>760</v>
      </c>
      <c r="D370" s="4" t="s">
        <v>196</v>
      </c>
      <c r="E370" s="4" t="s">
        <v>307</v>
      </c>
      <c r="F370" s="5">
        <v>56</v>
      </c>
      <c r="G370" s="6">
        <v>1858.22</v>
      </c>
      <c r="H370" s="12">
        <f t="shared" si="44"/>
        <v>185.822</v>
      </c>
      <c r="I370" s="13">
        <f t="shared" si="45"/>
        <v>278.733</v>
      </c>
      <c r="J370" s="13">
        <f t="shared" si="39"/>
        <v>2322.7750000000001</v>
      </c>
      <c r="K370" s="13">
        <f t="shared" si="38"/>
        <v>2555.0525000000002</v>
      </c>
      <c r="L370" s="7"/>
      <c r="M370" s="4" t="s">
        <v>761</v>
      </c>
      <c r="N370" s="7" t="s">
        <v>1111</v>
      </c>
      <c r="O370" s="8" t="s">
        <v>762</v>
      </c>
      <c r="P370" s="10">
        <v>45783</v>
      </c>
    </row>
    <row r="371" spans="1:16" ht="135" x14ac:dyDescent="0.2">
      <c r="A371" s="3" t="s">
        <v>91</v>
      </c>
      <c r="B371" s="4" t="s">
        <v>759</v>
      </c>
      <c r="C371" s="4" t="s">
        <v>767</v>
      </c>
      <c r="D371" s="4" t="s">
        <v>196</v>
      </c>
      <c r="E371" s="4" t="s">
        <v>307</v>
      </c>
      <c r="F371" s="5">
        <v>56</v>
      </c>
      <c r="G371" s="6">
        <v>1858.22</v>
      </c>
      <c r="H371" s="12">
        <f t="shared" si="44"/>
        <v>185.822</v>
      </c>
      <c r="I371" s="13">
        <f t="shared" si="45"/>
        <v>278.733</v>
      </c>
      <c r="J371" s="13">
        <f t="shared" si="39"/>
        <v>2322.7750000000001</v>
      </c>
      <c r="K371" s="13">
        <f t="shared" si="38"/>
        <v>2555.0525000000002</v>
      </c>
      <c r="L371" s="7"/>
      <c r="M371" s="4" t="s">
        <v>761</v>
      </c>
      <c r="N371" s="7" t="s">
        <v>1111</v>
      </c>
      <c r="O371" s="8" t="s">
        <v>768</v>
      </c>
      <c r="P371" s="10">
        <v>45783</v>
      </c>
    </row>
    <row r="372" spans="1:16" ht="135" x14ac:dyDescent="0.2">
      <c r="A372" s="3" t="s">
        <v>91</v>
      </c>
      <c r="B372" s="4" t="s">
        <v>759</v>
      </c>
      <c r="C372" s="4" t="s">
        <v>779</v>
      </c>
      <c r="D372" s="4" t="s">
        <v>196</v>
      </c>
      <c r="E372" s="4" t="s">
        <v>307</v>
      </c>
      <c r="F372" s="5">
        <v>168</v>
      </c>
      <c r="G372" s="6">
        <v>9067.1</v>
      </c>
      <c r="H372" s="12">
        <f t="shared" si="44"/>
        <v>906.71</v>
      </c>
      <c r="I372" s="13">
        <f t="shared" si="45"/>
        <v>1360.0650000000001</v>
      </c>
      <c r="J372" s="13">
        <f t="shared" si="39"/>
        <v>11333.875000000002</v>
      </c>
      <c r="K372" s="13">
        <f t="shared" si="38"/>
        <v>12467.262500000003</v>
      </c>
      <c r="L372" s="7"/>
      <c r="M372" s="4" t="s">
        <v>761</v>
      </c>
      <c r="N372" s="7" t="s">
        <v>1111</v>
      </c>
      <c r="O372" s="8" t="s">
        <v>780</v>
      </c>
      <c r="P372" s="10">
        <v>45783</v>
      </c>
    </row>
    <row r="373" spans="1:16" ht="135" x14ac:dyDescent="0.2">
      <c r="A373" s="3" t="s">
        <v>91</v>
      </c>
      <c r="B373" s="4" t="s">
        <v>759</v>
      </c>
      <c r="C373" s="4" t="s">
        <v>775</v>
      </c>
      <c r="D373" s="4" t="s">
        <v>196</v>
      </c>
      <c r="E373" s="4" t="s">
        <v>307</v>
      </c>
      <c r="F373" s="5">
        <v>56</v>
      </c>
      <c r="G373" s="6">
        <v>3069.89</v>
      </c>
      <c r="H373" s="12">
        <f t="shared" si="44"/>
        <v>306.98900000000003</v>
      </c>
      <c r="I373" s="13">
        <f t="shared" si="45"/>
        <v>460.48349999999994</v>
      </c>
      <c r="J373" s="13">
        <f t="shared" si="39"/>
        <v>3837.3624999999997</v>
      </c>
      <c r="K373" s="13">
        <f t="shared" si="38"/>
        <v>4221.0987500000001</v>
      </c>
      <c r="L373" s="7"/>
      <c r="M373" s="4" t="s">
        <v>761</v>
      </c>
      <c r="N373" s="7" t="s">
        <v>1111</v>
      </c>
      <c r="O373" s="8" t="s">
        <v>776</v>
      </c>
      <c r="P373" s="10">
        <v>45783</v>
      </c>
    </row>
    <row r="374" spans="1:16" ht="135" x14ac:dyDescent="0.2">
      <c r="A374" s="3" t="s">
        <v>91</v>
      </c>
      <c r="B374" s="4" t="s">
        <v>759</v>
      </c>
      <c r="C374" s="4" t="s">
        <v>773</v>
      </c>
      <c r="D374" s="4" t="s">
        <v>196</v>
      </c>
      <c r="E374" s="4" t="s">
        <v>307</v>
      </c>
      <c r="F374" s="5">
        <v>168</v>
      </c>
      <c r="G374" s="6">
        <v>9067.1</v>
      </c>
      <c r="H374" s="12">
        <f t="shared" si="44"/>
        <v>906.71</v>
      </c>
      <c r="I374" s="13">
        <f t="shared" si="45"/>
        <v>1360.0650000000001</v>
      </c>
      <c r="J374" s="13">
        <f t="shared" si="39"/>
        <v>11333.875000000002</v>
      </c>
      <c r="K374" s="13">
        <f t="shared" si="38"/>
        <v>12467.262500000003</v>
      </c>
      <c r="L374" s="7"/>
      <c r="M374" s="4" t="s">
        <v>761</v>
      </c>
      <c r="N374" s="7" t="s">
        <v>1111</v>
      </c>
      <c r="O374" s="8" t="s">
        <v>774</v>
      </c>
      <c r="P374" s="10">
        <v>45783</v>
      </c>
    </row>
    <row r="375" spans="1:16" ht="135" x14ac:dyDescent="0.2">
      <c r="A375" s="3" t="s">
        <v>91</v>
      </c>
      <c r="B375" s="4" t="s">
        <v>759</v>
      </c>
      <c r="C375" s="4" t="s">
        <v>771</v>
      </c>
      <c r="D375" s="4" t="s">
        <v>196</v>
      </c>
      <c r="E375" s="4" t="s">
        <v>307</v>
      </c>
      <c r="F375" s="5">
        <v>56</v>
      </c>
      <c r="G375" s="6">
        <v>3069.89</v>
      </c>
      <c r="H375" s="12">
        <f t="shared" si="44"/>
        <v>306.98900000000003</v>
      </c>
      <c r="I375" s="13">
        <f t="shared" si="45"/>
        <v>460.48349999999994</v>
      </c>
      <c r="J375" s="13">
        <f t="shared" si="39"/>
        <v>3837.3624999999997</v>
      </c>
      <c r="K375" s="13">
        <f t="shared" si="38"/>
        <v>4221.0987500000001</v>
      </c>
      <c r="L375" s="7"/>
      <c r="M375" s="4" t="s">
        <v>761</v>
      </c>
      <c r="N375" s="7" t="s">
        <v>1111</v>
      </c>
      <c r="O375" s="8" t="s">
        <v>772</v>
      </c>
      <c r="P375" s="10">
        <v>45783</v>
      </c>
    </row>
    <row r="376" spans="1:16" ht="135" x14ac:dyDescent="0.2">
      <c r="A376" s="3" t="s">
        <v>91</v>
      </c>
      <c r="B376" s="4" t="s">
        <v>759</v>
      </c>
      <c r="C376" s="4" t="s">
        <v>777</v>
      </c>
      <c r="D376" s="4" t="s">
        <v>196</v>
      </c>
      <c r="E376" s="4" t="s">
        <v>307</v>
      </c>
      <c r="F376" s="5">
        <v>56</v>
      </c>
      <c r="G376" s="6">
        <v>3069.89</v>
      </c>
      <c r="H376" s="12">
        <f t="shared" si="44"/>
        <v>306.98900000000003</v>
      </c>
      <c r="I376" s="13">
        <f t="shared" si="45"/>
        <v>460.48349999999994</v>
      </c>
      <c r="J376" s="13">
        <f t="shared" si="39"/>
        <v>3837.3624999999997</v>
      </c>
      <c r="K376" s="13">
        <f t="shared" si="38"/>
        <v>4221.0987500000001</v>
      </c>
      <c r="L376" s="7"/>
      <c r="M376" s="4" t="s">
        <v>761</v>
      </c>
      <c r="N376" s="7" t="s">
        <v>1111</v>
      </c>
      <c r="O376" s="8" t="s">
        <v>778</v>
      </c>
      <c r="P376" s="10">
        <v>45783</v>
      </c>
    </row>
    <row r="377" spans="1:16" ht="165" x14ac:dyDescent="0.2">
      <c r="A377" s="3" t="s">
        <v>36</v>
      </c>
      <c r="B377" s="4" t="s">
        <v>795</v>
      </c>
      <c r="C377" s="4" t="s">
        <v>354</v>
      </c>
      <c r="D377" s="4" t="s">
        <v>203</v>
      </c>
      <c r="E377" s="4" t="s">
        <v>94</v>
      </c>
      <c r="F377" s="5">
        <v>5</v>
      </c>
      <c r="G377" s="6">
        <v>703.23</v>
      </c>
      <c r="H377" s="12">
        <f t="shared" si="44"/>
        <v>70.323000000000008</v>
      </c>
      <c r="I377" s="13">
        <f t="shared" si="45"/>
        <v>105.4845</v>
      </c>
      <c r="J377" s="13">
        <f t="shared" si="39"/>
        <v>879.03750000000002</v>
      </c>
      <c r="K377" s="13">
        <f t="shared" si="38"/>
        <v>966.94125000000008</v>
      </c>
      <c r="L377" s="7"/>
      <c r="M377" s="4" t="s">
        <v>896</v>
      </c>
      <c r="N377" s="7" t="s">
        <v>1110</v>
      </c>
      <c r="O377" s="8" t="s">
        <v>897</v>
      </c>
      <c r="P377" s="10">
        <v>45783</v>
      </c>
    </row>
    <row r="378" spans="1:16" ht="165" x14ac:dyDescent="0.2">
      <c r="A378" s="3" t="s">
        <v>36</v>
      </c>
      <c r="B378" s="4" t="s">
        <v>795</v>
      </c>
      <c r="C378" s="4" t="s">
        <v>354</v>
      </c>
      <c r="D378" s="4" t="s">
        <v>203</v>
      </c>
      <c r="E378" s="4" t="s">
        <v>94</v>
      </c>
      <c r="F378" s="5">
        <v>5</v>
      </c>
      <c r="G378" s="6">
        <v>703.23</v>
      </c>
      <c r="H378" s="12">
        <f t="shared" si="44"/>
        <v>70.323000000000008</v>
      </c>
      <c r="I378" s="13">
        <f t="shared" si="45"/>
        <v>105.4845</v>
      </c>
      <c r="J378" s="13">
        <f t="shared" si="39"/>
        <v>879.03750000000002</v>
      </c>
      <c r="K378" s="13">
        <f t="shared" si="38"/>
        <v>966.94125000000008</v>
      </c>
      <c r="L378" s="7"/>
      <c r="M378" s="4" t="s">
        <v>310</v>
      </c>
      <c r="N378" s="7" t="s">
        <v>1110</v>
      </c>
      <c r="O378" s="8" t="s">
        <v>311</v>
      </c>
      <c r="P378" s="10">
        <v>45783</v>
      </c>
    </row>
    <row r="379" spans="1:16" ht="150" x14ac:dyDescent="0.2">
      <c r="A379" s="3" t="s">
        <v>58</v>
      </c>
      <c r="B379" s="4" t="s">
        <v>58</v>
      </c>
      <c r="C379" s="4" t="s">
        <v>1253</v>
      </c>
      <c r="D379" s="4" t="s">
        <v>689</v>
      </c>
      <c r="E379" s="4" t="s">
        <v>116</v>
      </c>
      <c r="F379" s="5">
        <v>5</v>
      </c>
      <c r="G379" s="6">
        <v>1419.68</v>
      </c>
      <c r="H379" s="12">
        <f t="shared" si="44"/>
        <v>141.96800000000002</v>
      </c>
      <c r="I379" s="13">
        <f t="shared" si="45"/>
        <v>212.952</v>
      </c>
      <c r="J379" s="13">
        <f t="shared" si="39"/>
        <v>1774.6000000000001</v>
      </c>
      <c r="K379" s="13">
        <f t="shared" si="38"/>
        <v>1952.0600000000004</v>
      </c>
      <c r="L379" s="7"/>
      <c r="M379" s="4" t="s">
        <v>835</v>
      </c>
      <c r="N379" s="7" t="s">
        <v>1254</v>
      </c>
      <c r="O379" s="8" t="s">
        <v>1255</v>
      </c>
      <c r="P379" s="10">
        <v>45784</v>
      </c>
    </row>
    <row r="380" spans="1:16" ht="150" x14ac:dyDescent="0.2">
      <c r="A380" s="3" t="s">
        <v>61</v>
      </c>
      <c r="B380" s="4" t="s">
        <v>735</v>
      </c>
      <c r="C380" s="4" t="s">
        <v>62</v>
      </c>
      <c r="D380" s="4" t="s">
        <v>654</v>
      </c>
      <c r="E380" s="4" t="s">
        <v>137</v>
      </c>
      <c r="F380" s="5">
        <v>1</v>
      </c>
      <c r="G380" s="6">
        <v>290.2</v>
      </c>
      <c r="H380" s="12">
        <f>G380*0.14</f>
        <v>40.628</v>
      </c>
      <c r="I380" s="13">
        <f>G380*0.22</f>
        <v>63.844000000000001</v>
      </c>
      <c r="J380" s="13">
        <f t="shared" si="39"/>
        <v>394.67199999999997</v>
      </c>
      <c r="K380" s="13">
        <f t="shared" si="38"/>
        <v>434.13920000000002</v>
      </c>
      <c r="L380" s="7"/>
      <c r="M380" s="4" t="s">
        <v>979</v>
      </c>
      <c r="N380" s="7" t="s">
        <v>980</v>
      </c>
      <c r="O380" s="8" t="s">
        <v>736</v>
      </c>
      <c r="P380" s="10">
        <v>45783</v>
      </c>
    </row>
    <row r="381" spans="1:16" ht="150" x14ac:dyDescent="0.2">
      <c r="A381" s="3" t="s">
        <v>61</v>
      </c>
      <c r="B381" s="4" t="s">
        <v>735</v>
      </c>
      <c r="C381" s="4" t="s">
        <v>81</v>
      </c>
      <c r="D381" s="4" t="s">
        <v>654</v>
      </c>
      <c r="E381" s="4" t="s">
        <v>137</v>
      </c>
      <c r="F381" s="5">
        <v>10</v>
      </c>
      <c r="G381" s="6">
        <v>2872.43</v>
      </c>
      <c r="H381" s="12">
        <f>G381*0.1</f>
        <v>287.24299999999999</v>
      </c>
      <c r="I381" s="13">
        <f>G381*0.15</f>
        <v>430.86449999999996</v>
      </c>
      <c r="J381" s="13">
        <f t="shared" si="39"/>
        <v>3590.5374999999999</v>
      </c>
      <c r="K381" s="13">
        <f t="shared" si="38"/>
        <v>3949.5912500000004</v>
      </c>
      <c r="L381" s="7"/>
      <c r="M381" s="4" t="s">
        <v>979</v>
      </c>
      <c r="N381" s="7" t="s">
        <v>980</v>
      </c>
      <c r="O381" s="8" t="s">
        <v>738</v>
      </c>
      <c r="P381" s="10">
        <v>45783</v>
      </c>
    </row>
    <row r="382" spans="1:16" ht="150" x14ac:dyDescent="0.2">
      <c r="A382" s="3" t="s">
        <v>61</v>
      </c>
      <c r="B382" s="4" t="s">
        <v>735</v>
      </c>
      <c r="C382" s="4" t="s">
        <v>153</v>
      </c>
      <c r="D382" s="4" t="s">
        <v>654</v>
      </c>
      <c r="E382" s="4" t="s">
        <v>137</v>
      </c>
      <c r="F382" s="5">
        <v>5</v>
      </c>
      <c r="G382" s="6">
        <v>1436.21</v>
      </c>
      <c r="H382" s="12">
        <f>G382*0.1</f>
        <v>143.62100000000001</v>
      </c>
      <c r="I382" s="13">
        <f>G382*0.15</f>
        <v>215.4315</v>
      </c>
      <c r="J382" s="13">
        <f t="shared" si="39"/>
        <v>1795.2625</v>
      </c>
      <c r="K382" s="13">
        <f t="shared" si="38"/>
        <v>1974.7887500000002</v>
      </c>
      <c r="L382" s="7"/>
      <c r="M382" s="4" t="s">
        <v>979</v>
      </c>
      <c r="N382" s="7" t="s">
        <v>980</v>
      </c>
      <c r="O382" s="8" t="s">
        <v>737</v>
      </c>
      <c r="P382" s="10">
        <v>45783</v>
      </c>
    </row>
    <row r="383" spans="1:16" ht="150" x14ac:dyDescent="0.2">
      <c r="A383" s="3" t="s">
        <v>38</v>
      </c>
      <c r="B383" s="4" t="s">
        <v>715</v>
      </c>
      <c r="C383" s="4" t="s">
        <v>62</v>
      </c>
      <c r="D383" s="4" t="s">
        <v>654</v>
      </c>
      <c r="E383" s="4" t="s">
        <v>117</v>
      </c>
      <c r="F383" s="5">
        <v>1</v>
      </c>
      <c r="G383" s="6">
        <v>113.98</v>
      </c>
      <c r="H383" s="12">
        <f>G383*0.14</f>
        <v>15.957200000000002</v>
      </c>
      <c r="I383" s="13">
        <f>G383*0.22</f>
        <v>25.075600000000001</v>
      </c>
      <c r="J383" s="13">
        <f t="shared" si="39"/>
        <v>155.01280000000003</v>
      </c>
      <c r="K383" s="13">
        <f t="shared" si="38"/>
        <v>170.51408000000004</v>
      </c>
      <c r="L383" s="7"/>
      <c r="M383" s="4" t="s">
        <v>977</v>
      </c>
      <c r="N383" s="7" t="s">
        <v>978</v>
      </c>
      <c r="O383" s="8" t="s">
        <v>716</v>
      </c>
      <c r="P383" s="10">
        <v>45783</v>
      </c>
    </row>
    <row r="384" spans="1:16" ht="150" x14ac:dyDescent="0.2">
      <c r="A384" s="3" t="s">
        <v>38</v>
      </c>
      <c r="B384" s="4" t="s">
        <v>715</v>
      </c>
      <c r="C384" s="4" t="s">
        <v>81</v>
      </c>
      <c r="D384" s="4" t="s">
        <v>654</v>
      </c>
      <c r="E384" s="4" t="s">
        <v>117</v>
      </c>
      <c r="F384" s="5">
        <v>10</v>
      </c>
      <c r="G384" s="6">
        <v>1139.79</v>
      </c>
      <c r="H384" s="12">
        <f>G384*0.1</f>
        <v>113.979</v>
      </c>
      <c r="I384" s="13">
        <f>G384*0.15</f>
        <v>170.96849999999998</v>
      </c>
      <c r="J384" s="13">
        <f t="shared" si="39"/>
        <v>1424.7375</v>
      </c>
      <c r="K384" s="13">
        <f t="shared" si="38"/>
        <v>1567.2112500000001</v>
      </c>
      <c r="L384" s="7"/>
      <c r="M384" s="4" t="s">
        <v>977</v>
      </c>
      <c r="N384" s="7" t="s">
        <v>978</v>
      </c>
      <c r="O384" s="8" t="s">
        <v>718</v>
      </c>
      <c r="P384" s="10">
        <v>45783</v>
      </c>
    </row>
    <row r="385" spans="1:16" ht="150" x14ac:dyDescent="0.2">
      <c r="A385" s="3" t="s">
        <v>38</v>
      </c>
      <c r="B385" s="4" t="s">
        <v>715</v>
      </c>
      <c r="C385" s="4" t="s">
        <v>153</v>
      </c>
      <c r="D385" s="4" t="s">
        <v>654</v>
      </c>
      <c r="E385" s="4" t="s">
        <v>117</v>
      </c>
      <c r="F385" s="5">
        <v>5</v>
      </c>
      <c r="G385" s="6">
        <v>569.9</v>
      </c>
      <c r="H385" s="12">
        <f>G385*0.1</f>
        <v>56.99</v>
      </c>
      <c r="I385" s="13">
        <f>G385*0.15</f>
        <v>85.484999999999999</v>
      </c>
      <c r="J385" s="13">
        <f t="shared" si="39"/>
        <v>712.375</v>
      </c>
      <c r="K385" s="13">
        <f t="shared" si="38"/>
        <v>783.61250000000007</v>
      </c>
      <c r="L385" s="7"/>
      <c r="M385" s="4" t="s">
        <v>977</v>
      </c>
      <c r="N385" s="7" t="s">
        <v>978</v>
      </c>
      <c r="O385" s="8" t="s">
        <v>717</v>
      </c>
      <c r="P385" s="10">
        <v>45783</v>
      </c>
    </row>
    <row r="386" spans="1:16" ht="150" x14ac:dyDescent="0.2">
      <c r="A386" s="3" t="s">
        <v>39</v>
      </c>
      <c r="B386" s="4" t="s">
        <v>39</v>
      </c>
      <c r="C386" s="4" t="s">
        <v>299</v>
      </c>
      <c r="D386" s="4" t="s">
        <v>654</v>
      </c>
      <c r="E386" s="4" t="s">
        <v>140</v>
      </c>
      <c r="F386" s="5">
        <v>1</v>
      </c>
      <c r="G386" s="6">
        <v>149.51</v>
      </c>
      <c r="H386" s="12">
        <f>G386*0.14</f>
        <v>20.9314</v>
      </c>
      <c r="I386" s="13">
        <f>G386*0.22</f>
        <v>32.892199999999995</v>
      </c>
      <c r="J386" s="13">
        <f t="shared" si="39"/>
        <v>203.33359999999999</v>
      </c>
      <c r="K386" s="13">
        <f t="shared" si="38"/>
        <v>223.66696000000002</v>
      </c>
      <c r="L386" s="7"/>
      <c r="M386" s="4" t="s">
        <v>973</v>
      </c>
      <c r="N386" s="7" t="s">
        <v>974</v>
      </c>
      <c r="O386" s="8" t="s">
        <v>698</v>
      </c>
      <c r="P386" s="10">
        <v>45783</v>
      </c>
    </row>
    <row r="387" spans="1:16" ht="150" x14ac:dyDescent="0.2">
      <c r="A387" s="3" t="s">
        <v>39</v>
      </c>
      <c r="B387" s="4" t="s">
        <v>39</v>
      </c>
      <c r="C387" s="4" t="s">
        <v>571</v>
      </c>
      <c r="D387" s="4" t="s">
        <v>654</v>
      </c>
      <c r="E387" s="4" t="s">
        <v>140</v>
      </c>
      <c r="F387" s="5">
        <v>10</v>
      </c>
      <c r="G387" s="6">
        <v>1495.09</v>
      </c>
      <c r="H387" s="12">
        <f>G387*0.1</f>
        <v>149.50899999999999</v>
      </c>
      <c r="I387" s="13">
        <f>G387*0.15</f>
        <v>224.26349999999999</v>
      </c>
      <c r="J387" s="13">
        <f t="shared" si="39"/>
        <v>1868.8625</v>
      </c>
      <c r="K387" s="13">
        <f t="shared" si="38"/>
        <v>2055.7487500000002</v>
      </c>
      <c r="L387" s="7"/>
      <c r="M387" s="4" t="s">
        <v>973</v>
      </c>
      <c r="N387" s="7" t="s">
        <v>974</v>
      </c>
      <c r="O387" s="8" t="s">
        <v>700</v>
      </c>
      <c r="P387" s="10">
        <v>45783</v>
      </c>
    </row>
    <row r="388" spans="1:16" ht="150" x14ac:dyDescent="0.2">
      <c r="A388" s="3" t="s">
        <v>39</v>
      </c>
      <c r="B388" s="4" t="s">
        <v>39</v>
      </c>
      <c r="C388" s="4" t="s">
        <v>570</v>
      </c>
      <c r="D388" s="4" t="s">
        <v>654</v>
      </c>
      <c r="E388" s="4" t="s">
        <v>140</v>
      </c>
      <c r="F388" s="5">
        <v>5</v>
      </c>
      <c r="G388" s="6">
        <v>747.55</v>
      </c>
      <c r="H388" s="12">
        <f>G388*0.1</f>
        <v>74.754999999999995</v>
      </c>
      <c r="I388" s="13">
        <f>G388*0.15</f>
        <v>112.13249999999999</v>
      </c>
      <c r="J388" s="13">
        <f t="shared" si="39"/>
        <v>934.4375</v>
      </c>
      <c r="K388" s="13">
        <f t="shared" si="38"/>
        <v>1027.8812500000001</v>
      </c>
      <c r="L388" s="7"/>
      <c r="M388" s="4" t="s">
        <v>973</v>
      </c>
      <c r="N388" s="7" t="s">
        <v>974</v>
      </c>
      <c r="O388" s="8" t="s">
        <v>699</v>
      </c>
      <c r="P388" s="10">
        <v>45783</v>
      </c>
    </row>
    <row r="389" spans="1:16" ht="150" x14ac:dyDescent="0.2">
      <c r="A389" s="3" t="s">
        <v>39</v>
      </c>
      <c r="B389" s="4" t="s">
        <v>39</v>
      </c>
      <c r="C389" s="4" t="s">
        <v>62</v>
      </c>
      <c r="D389" s="4" t="s">
        <v>654</v>
      </c>
      <c r="E389" s="4" t="s">
        <v>140</v>
      </c>
      <c r="F389" s="5">
        <v>1</v>
      </c>
      <c r="G389" s="6">
        <v>299.02</v>
      </c>
      <c r="H389" s="12">
        <f>G389*0.14</f>
        <v>41.8628</v>
      </c>
      <c r="I389" s="13">
        <f>G389*0.22</f>
        <v>65.784399999999991</v>
      </c>
      <c r="J389" s="13">
        <f t="shared" si="39"/>
        <v>406.66719999999998</v>
      </c>
      <c r="K389" s="13">
        <f t="shared" ref="K389:K452" si="46">J389*1.1</f>
        <v>447.33392000000003</v>
      </c>
      <c r="L389" s="7"/>
      <c r="M389" s="4" t="s">
        <v>973</v>
      </c>
      <c r="N389" s="7" t="s">
        <v>974</v>
      </c>
      <c r="O389" s="8" t="s">
        <v>701</v>
      </c>
      <c r="P389" s="10">
        <v>45783</v>
      </c>
    </row>
    <row r="390" spans="1:16" ht="150" x14ac:dyDescent="0.2">
      <c r="A390" s="3" t="s">
        <v>39</v>
      </c>
      <c r="B390" s="4" t="s">
        <v>39</v>
      </c>
      <c r="C390" s="4" t="s">
        <v>81</v>
      </c>
      <c r="D390" s="4" t="s">
        <v>654</v>
      </c>
      <c r="E390" s="4" t="s">
        <v>140</v>
      </c>
      <c r="F390" s="5">
        <v>10</v>
      </c>
      <c r="G390" s="6">
        <v>2990.19</v>
      </c>
      <c r="H390" s="12">
        <f>G390*0.1</f>
        <v>299.01900000000001</v>
      </c>
      <c r="I390" s="13">
        <f>G390*0.15</f>
        <v>448.52850000000001</v>
      </c>
      <c r="J390" s="13">
        <f t="shared" si="39"/>
        <v>3737.7374999999997</v>
      </c>
      <c r="K390" s="13">
        <f t="shared" si="46"/>
        <v>4111.5112500000005</v>
      </c>
      <c r="L390" s="7"/>
      <c r="M390" s="4" t="s">
        <v>973</v>
      </c>
      <c r="N390" s="7" t="s">
        <v>974</v>
      </c>
      <c r="O390" s="8" t="s">
        <v>703</v>
      </c>
      <c r="P390" s="10">
        <v>45783</v>
      </c>
    </row>
    <row r="391" spans="1:16" ht="150" x14ac:dyDescent="0.2">
      <c r="A391" s="3" t="s">
        <v>39</v>
      </c>
      <c r="B391" s="4" t="s">
        <v>39</v>
      </c>
      <c r="C391" s="4" t="s">
        <v>153</v>
      </c>
      <c r="D391" s="4" t="s">
        <v>654</v>
      </c>
      <c r="E391" s="4" t="s">
        <v>140</v>
      </c>
      <c r="F391" s="5">
        <v>5</v>
      </c>
      <c r="G391" s="6">
        <v>1495.09</v>
      </c>
      <c r="H391" s="12">
        <f>G391*0.1</f>
        <v>149.50899999999999</v>
      </c>
      <c r="I391" s="13">
        <f>G391*0.15</f>
        <v>224.26349999999999</v>
      </c>
      <c r="J391" s="13">
        <f t="shared" si="39"/>
        <v>1868.8625</v>
      </c>
      <c r="K391" s="13">
        <f t="shared" si="46"/>
        <v>2055.7487500000002</v>
      </c>
      <c r="L391" s="7"/>
      <c r="M391" s="4" t="s">
        <v>973</v>
      </c>
      <c r="N391" s="7" t="s">
        <v>974</v>
      </c>
      <c r="O391" s="8" t="s">
        <v>702</v>
      </c>
      <c r="P391" s="10">
        <v>45783</v>
      </c>
    </row>
    <row r="392" spans="1:16" ht="120" x14ac:dyDescent="0.2">
      <c r="A392" s="3" t="s">
        <v>40</v>
      </c>
      <c r="B392" s="4" t="s">
        <v>1206</v>
      </c>
      <c r="C392" s="4" t="s">
        <v>1207</v>
      </c>
      <c r="D392" s="4" t="s">
        <v>204</v>
      </c>
      <c r="E392" s="4" t="s">
        <v>83</v>
      </c>
      <c r="F392" s="5">
        <v>10</v>
      </c>
      <c r="G392" s="6">
        <v>92.14</v>
      </c>
      <c r="H392" s="12">
        <f>G392*0.17</f>
        <v>15.663800000000002</v>
      </c>
      <c r="I392" s="13">
        <f>G392*0.3</f>
        <v>27.641999999999999</v>
      </c>
      <c r="J392" s="13">
        <f t="shared" si="39"/>
        <v>135.44579999999999</v>
      </c>
      <c r="K392" s="13">
        <f t="shared" si="46"/>
        <v>148.99038000000002</v>
      </c>
      <c r="L392" s="7"/>
      <c r="M392" s="4" t="s">
        <v>1208</v>
      </c>
      <c r="N392" s="7" t="s">
        <v>1209</v>
      </c>
      <c r="O392" s="8" t="s">
        <v>1210</v>
      </c>
      <c r="P392" s="10">
        <v>45784</v>
      </c>
    </row>
    <row r="393" spans="1:16" ht="135" x14ac:dyDescent="0.2">
      <c r="A393" s="3" t="s">
        <v>336</v>
      </c>
      <c r="B393" s="4" t="s">
        <v>849</v>
      </c>
      <c r="C393" s="4" t="s">
        <v>912</v>
      </c>
      <c r="D393" s="4" t="s">
        <v>229</v>
      </c>
      <c r="E393" s="4" t="s">
        <v>608</v>
      </c>
      <c r="F393" s="5">
        <v>10</v>
      </c>
      <c r="G393" s="6">
        <v>641.95000000000005</v>
      </c>
      <c r="H393" s="12">
        <f>G393*0.1</f>
        <v>64.195000000000007</v>
      </c>
      <c r="I393" s="13">
        <f>G393*0.15</f>
        <v>96.292500000000004</v>
      </c>
      <c r="J393" s="13">
        <f t="shared" ref="J393:J456" si="47">G393+H393+I393</f>
        <v>802.43750000000011</v>
      </c>
      <c r="K393" s="13">
        <f t="shared" si="46"/>
        <v>882.6812500000002</v>
      </c>
      <c r="L393" s="7"/>
      <c r="M393" s="4" t="s">
        <v>850</v>
      </c>
      <c r="N393" s="7" t="s">
        <v>1221</v>
      </c>
      <c r="O393" s="8" t="s">
        <v>851</v>
      </c>
      <c r="P393" s="10">
        <v>45784</v>
      </c>
    </row>
    <row r="394" spans="1:16" ht="135" x14ac:dyDescent="0.2">
      <c r="A394" s="3" t="s">
        <v>336</v>
      </c>
      <c r="B394" s="4" t="s">
        <v>849</v>
      </c>
      <c r="C394" s="4" t="s">
        <v>852</v>
      </c>
      <c r="D394" s="4" t="s">
        <v>229</v>
      </c>
      <c r="E394" s="4" t="s">
        <v>608</v>
      </c>
      <c r="F394" s="5">
        <v>30</v>
      </c>
      <c r="G394" s="6">
        <v>1925.84</v>
      </c>
      <c r="H394" s="12">
        <f>G394*0.1</f>
        <v>192.584</v>
      </c>
      <c r="I394" s="13">
        <f>G394*0.15</f>
        <v>288.87599999999998</v>
      </c>
      <c r="J394" s="13">
        <f t="shared" si="47"/>
        <v>2407.3000000000002</v>
      </c>
      <c r="K394" s="13">
        <f t="shared" si="46"/>
        <v>2648.03</v>
      </c>
      <c r="L394" s="7"/>
      <c r="M394" s="4" t="s">
        <v>850</v>
      </c>
      <c r="N394" s="7" t="s">
        <v>1221</v>
      </c>
      <c r="O394" s="8" t="s">
        <v>853</v>
      </c>
      <c r="P394" s="10">
        <v>45784</v>
      </c>
    </row>
    <row r="395" spans="1:16" ht="135" x14ac:dyDescent="0.2">
      <c r="A395" s="3" t="s">
        <v>336</v>
      </c>
      <c r="B395" s="4" t="s">
        <v>849</v>
      </c>
      <c r="C395" s="4" t="s">
        <v>1222</v>
      </c>
      <c r="D395" s="4" t="s">
        <v>229</v>
      </c>
      <c r="E395" s="4" t="s">
        <v>608</v>
      </c>
      <c r="F395" s="5">
        <v>10</v>
      </c>
      <c r="G395" s="6">
        <v>639.09</v>
      </c>
      <c r="H395" s="12">
        <f>G395*0.1</f>
        <v>63.909000000000006</v>
      </c>
      <c r="I395" s="13">
        <f>G395*0.15</f>
        <v>95.863500000000002</v>
      </c>
      <c r="J395" s="13">
        <f t="shared" si="47"/>
        <v>798.86250000000007</v>
      </c>
      <c r="K395" s="13">
        <f t="shared" si="46"/>
        <v>878.7487500000002</v>
      </c>
      <c r="L395" s="7"/>
      <c r="M395" s="4" t="s">
        <v>850</v>
      </c>
      <c r="N395" s="7" t="s">
        <v>1221</v>
      </c>
      <c r="O395" s="8" t="s">
        <v>854</v>
      </c>
      <c r="P395" s="10">
        <v>45784</v>
      </c>
    </row>
    <row r="396" spans="1:16" ht="135" x14ac:dyDescent="0.2">
      <c r="A396" s="3" t="s">
        <v>336</v>
      </c>
      <c r="B396" s="4" t="s">
        <v>849</v>
      </c>
      <c r="C396" s="4" t="s">
        <v>855</v>
      </c>
      <c r="D396" s="4" t="s">
        <v>229</v>
      </c>
      <c r="E396" s="4" t="s">
        <v>608</v>
      </c>
      <c r="F396" s="5">
        <v>30</v>
      </c>
      <c r="G396" s="6">
        <v>1917.27</v>
      </c>
      <c r="H396" s="12">
        <f>G396*0.1</f>
        <v>191.727</v>
      </c>
      <c r="I396" s="13">
        <f>G396*0.15</f>
        <v>287.59049999999996</v>
      </c>
      <c r="J396" s="13">
        <f t="shared" si="47"/>
        <v>2396.5874999999996</v>
      </c>
      <c r="K396" s="13">
        <f t="shared" si="46"/>
        <v>2636.2462499999997</v>
      </c>
      <c r="L396" s="7"/>
      <c r="M396" s="4" t="s">
        <v>850</v>
      </c>
      <c r="N396" s="7" t="s">
        <v>1221</v>
      </c>
      <c r="O396" s="8" t="s">
        <v>856</v>
      </c>
      <c r="P396" s="10">
        <v>45784</v>
      </c>
    </row>
    <row r="397" spans="1:16" ht="135" x14ac:dyDescent="0.2">
      <c r="A397" s="3" t="s">
        <v>41</v>
      </c>
      <c r="B397" s="4" t="s">
        <v>597</v>
      </c>
      <c r="C397" s="4" t="s">
        <v>230</v>
      </c>
      <c r="D397" s="4" t="s">
        <v>234</v>
      </c>
      <c r="E397" s="4" t="s">
        <v>130</v>
      </c>
      <c r="F397" s="5">
        <v>20</v>
      </c>
      <c r="G397" s="6">
        <v>36.9</v>
      </c>
      <c r="H397" s="12">
        <f>G397*0.17</f>
        <v>6.2730000000000006</v>
      </c>
      <c r="I397" s="13">
        <f>G397*0.3</f>
        <v>11.069999999999999</v>
      </c>
      <c r="J397" s="13">
        <f t="shared" si="47"/>
        <v>54.243000000000002</v>
      </c>
      <c r="K397" s="13">
        <f t="shared" si="46"/>
        <v>59.667300000000004</v>
      </c>
      <c r="L397" s="7"/>
      <c r="M397" s="4" t="s">
        <v>817</v>
      </c>
      <c r="N397" s="7" t="s">
        <v>931</v>
      </c>
      <c r="O397" s="8" t="s">
        <v>283</v>
      </c>
      <c r="P397" s="10">
        <v>45782</v>
      </c>
    </row>
    <row r="398" spans="1:16" ht="135" x14ac:dyDescent="0.2">
      <c r="A398" s="3" t="s">
        <v>41</v>
      </c>
      <c r="B398" s="4" t="s">
        <v>597</v>
      </c>
      <c r="C398" s="4" t="s">
        <v>303</v>
      </c>
      <c r="D398" s="4" t="s">
        <v>234</v>
      </c>
      <c r="E398" s="4" t="s">
        <v>130</v>
      </c>
      <c r="F398" s="5">
        <v>20</v>
      </c>
      <c r="G398" s="6">
        <v>47.7</v>
      </c>
      <c r="H398" s="12">
        <f>G398*0.17</f>
        <v>8.1090000000000018</v>
      </c>
      <c r="I398" s="13">
        <f>G398*0.3</f>
        <v>14.31</v>
      </c>
      <c r="J398" s="13">
        <f t="shared" si="47"/>
        <v>70.119</v>
      </c>
      <c r="K398" s="13">
        <f t="shared" si="46"/>
        <v>77.130900000000011</v>
      </c>
      <c r="L398" s="7"/>
      <c r="M398" s="4" t="s">
        <v>817</v>
      </c>
      <c r="N398" s="7" t="s">
        <v>931</v>
      </c>
      <c r="O398" s="8" t="s">
        <v>301</v>
      </c>
      <c r="P398" s="10">
        <v>45782</v>
      </c>
    </row>
    <row r="399" spans="1:16" ht="135" x14ac:dyDescent="0.2">
      <c r="A399" s="3" t="s">
        <v>41</v>
      </c>
      <c r="B399" s="4" t="s">
        <v>597</v>
      </c>
      <c r="C399" s="4" t="s">
        <v>376</v>
      </c>
      <c r="D399" s="4" t="s">
        <v>234</v>
      </c>
      <c r="E399" s="4" t="s">
        <v>130</v>
      </c>
      <c r="F399" s="5">
        <v>20</v>
      </c>
      <c r="G399" s="6">
        <v>30</v>
      </c>
      <c r="H399" s="12">
        <f>G399*0.17</f>
        <v>5.1000000000000005</v>
      </c>
      <c r="I399" s="13">
        <f>G399*0.3</f>
        <v>9</v>
      </c>
      <c r="J399" s="13">
        <f t="shared" si="47"/>
        <v>44.1</v>
      </c>
      <c r="K399" s="13">
        <f t="shared" si="46"/>
        <v>48.510000000000005</v>
      </c>
      <c r="L399" s="7"/>
      <c r="M399" s="4" t="s">
        <v>817</v>
      </c>
      <c r="N399" s="7" t="s">
        <v>931</v>
      </c>
      <c r="O399" s="8" t="s">
        <v>300</v>
      </c>
      <c r="P399" s="10">
        <v>45782</v>
      </c>
    </row>
    <row r="400" spans="1:16" ht="150" x14ac:dyDescent="0.2">
      <c r="A400" s="3" t="s">
        <v>78</v>
      </c>
      <c r="B400" s="4" t="s">
        <v>78</v>
      </c>
      <c r="C400" s="4" t="s">
        <v>683</v>
      </c>
      <c r="D400" s="4" t="s">
        <v>587</v>
      </c>
      <c r="E400" s="4" t="s">
        <v>610</v>
      </c>
      <c r="F400" s="5">
        <v>30</v>
      </c>
      <c r="G400" s="6">
        <v>15092</v>
      </c>
      <c r="H400" s="12">
        <f>G400*0.1</f>
        <v>1509.2</v>
      </c>
      <c r="I400" s="13">
        <f>G400*0.15</f>
        <v>2263.7999999999997</v>
      </c>
      <c r="J400" s="13">
        <f t="shared" si="47"/>
        <v>18865</v>
      </c>
      <c r="K400" s="13">
        <f t="shared" si="46"/>
        <v>20751.5</v>
      </c>
      <c r="L400" s="7"/>
      <c r="M400" s="4" t="s">
        <v>948</v>
      </c>
      <c r="N400" s="7" t="s">
        <v>949</v>
      </c>
      <c r="O400" s="8" t="s">
        <v>950</v>
      </c>
      <c r="P400" s="10">
        <v>45782</v>
      </c>
    </row>
    <row r="401" spans="1:16" ht="150" x14ac:dyDescent="0.2">
      <c r="A401" s="3" t="s">
        <v>78</v>
      </c>
      <c r="B401" s="4" t="s">
        <v>78</v>
      </c>
      <c r="C401" s="4" t="s">
        <v>951</v>
      </c>
      <c r="D401" s="4" t="s">
        <v>587</v>
      </c>
      <c r="E401" s="4" t="s">
        <v>610</v>
      </c>
      <c r="F401" s="5">
        <v>30</v>
      </c>
      <c r="G401" s="6">
        <v>19736</v>
      </c>
      <c r="H401" s="12">
        <f>G401*0.1</f>
        <v>1973.6000000000001</v>
      </c>
      <c r="I401" s="13">
        <f>G401*0.15</f>
        <v>2960.4</v>
      </c>
      <c r="J401" s="13">
        <f t="shared" si="47"/>
        <v>24670</v>
      </c>
      <c r="K401" s="13">
        <f t="shared" si="46"/>
        <v>27137.000000000004</v>
      </c>
      <c r="L401" s="7"/>
      <c r="M401" s="4" t="s">
        <v>948</v>
      </c>
      <c r="N401" s="7" t="s">
        <v>949</v>
      </c>
      <c r="O401" s="8" t="s">
        <v>952</v>
      </c>
      <c r="P401" s="10">
        <v>45782</v>
      </c>
    </row>
    <row r="402" spans="1:16" ht="150" x14ac:dyDescent="0.2">
      <c r="A402" s="3" t="s">
        <v>78</v>
      </c>
      <c r="B402" s="4" t="s">
        <v>78</v>
      </c>
      <c r="C402" s="4" t="s">
        <v>914</v>
      </c>
      <c r="D402" s="4" t="s">
        <v>587</v>
      </c>
      <c r="E402" s="4" t="s">
        <v>610</v>
      </c>
      <c r="F402" s="5">
        <v>30</v>
      </c>
      <c r="G402" s="6">
        <v>1335</v>
      </c>
      <c r="H402" s="12">
        <f>G402*0.1</f>
        <v>133.5</v>
      </c>
      <c r="I402" s="13">
        <f>G402*0.15</f>
        <v>200.25</v>
      </c>
      <c r="J402" s="13">
        <f t="shared" si="47"/>
        <v>1668.75</v>
      </c>
      <c r="K402" s="13">
        <f t="shared" si="46"/>
        <v>1835.6250000000002</v>
      </c>
      <c r="L402" s="7"/>
      <c r="M402" s="4" t="s">
        <v>948</v>
      </c>
      <c r="N402" s="7" t="s">
        <v>949</v>
      </c>
      <c r="O402" s="8" t="s">
        <v>953</v>
      </c>
      <c r="P402" s="10">
        <v>45782</v>
      </c>
    </row>
    <row r="403" spans="1:16" ht="135" x14ac:dyDescent="0.2">
      <c r="A403" s="3" t="s">
        <v>42</v>
      </c>
      <c r="B403" s="4" t="s">
        <v>43</v>
      </c>
      <c r="C403" s="4" t="s">
        <v>348</v>
      </c>
      <c r="D403" s="4" t="s">
        <v>754</v>
      </c>
      <c r="E403" s="4" t="s">
        <v>118</v>
      </c>
      <c r="F403" s="5">
        <v>1</v>
      </c>
      <c r="G403" s="6">
        <v>920.05</v>
      </c>
      <c r="H403" s="12">
        <f>G403*0.1</f>
        <v>92.004999999999995</v>
      </c>
      <c r="I403" s="13">
        <f>G403*0.15</f>
        <v>138.00749999999999</v>
      </c>
      <c r="J403" s="13">
        <f t="shared" si="47"/>
        <v>1150.0625</v>
      </c>
      <c r="K403" s="13">
        <f t="shared" si="46"/>
        <v>1265.0687500000001</v>
      </c>
      <c r="L403" s="7"/>
      <c r="M403" s="4" t="s">
        <v>1228</v>
      </c>
      <c r="N403" s="7" t="s">
        <v>1229</v>
      </c>
      <c r="O403" s="8" t="s">
        <v>256</v>
      </c>
      <c r="P403" s="10">
        <v>45784</v>
      </c>
    </row>
    <row r="404" spans="1:16" ht="135" x14ac:dyDescent="0.2">
      <c r="A404" s="3" t="s">
        <v>42</v>
      </c>
      <c r="B404" s="4" t="s">
        <v>43</v>
      </c>
      <c r="C404" s="4" t="s">
        <v>327</v>
      </c>
      <c r="D404" s="4" t="s">
        <v>754</v>
      </c>
      <c r="E404" s="4" t="s">
        <v>118</v>
      </c>
      <c r="F404" s="5">
        <v>1</v>
      </c>
      <c r="G404" s="6">
        <v>16.03</v>
      </c>
      <c r="H404" s="12">
        <f>G404*0.17</f>
        <v>2.7251000000000003</v>
      </c>
      <c r="I404" s="13">
        <f>G404*0.3</f>
        <v>4.8090000000000002</v>
      </c>
      <c r="J404" s="13">
        <f t="shared" si="47"/>
        <v>23.564100000000003</v>
      </c>
      <c r="K404" s="13">
        <f t="shared" si="46"/>
        <v>25.920510000000007</v>
      </c>
      <c r="L404" s="7"/>
      <c r="M404" s="4" t="s">
        <v>1228</v>
      </c>
      <c r="N404" s="7" t="s">
        <v>1229</v>
      </c>
      <c r="O404" s="8" t="s">
        <v>257</v>
      </c>
      <c r="P404" s="10">
        <v>45784</v>
      </c>
    </row>
    <row r="405" spans="1:16" ht="135" x14ac:dyDescent="0.2">
      <c r="A405" s="3" t="s">
        <v>42</v>
      </c>
      <c r="B405" s="4" t="s">
        <v>43</v>
      </c>
      <c r="C405" s="4" t="s">
        <v>723</v>
      </c>
      <c r="D405" s="4" t="s">
        <v>754</v>
      </c>
      <c r="E405" s="4" t="s">
        <v>118</v>
      </c>
      <c r="F405" s="5">
        <v>1</v>
      </c>
      <c r="G405" s="6">
        <v>2077.71</v>
      </c>
      <c r="H405" s="12">
        <f>G405*0.1</f>
        <v>207.77100000000002</v>
      </c>
      <c r="I405" s="13">
        <f>G405*0.15</f>
        <v>311.65649999999999</v>
      </c>
      <c r="J405" s="13">
        <f t="shared" si="47"/>
        <v>2597.1375000000003</v>
      </c>
      <c r="K405" s="13">
        <f t="shared" si="46"/>
        <v>2856.8512500000006</v>
      </c>
      <c r="L405" s="7"/>
      <c r="M405" s="4" t="s">
        <v>1228</v>
      </c>
      <c r="N405" s="7" t="s">
        <v>1229</v>
      </c>
      <c r="O405" s="8" t="s">
        <v>258</v>
      </c>
      <c r="P405" s="10">
        <v>45784</v>
      </c>
    </row>
    <row r="406" spans="1:16" ht="105" x14ac:dyDescent="0.2">
      <c r="A406" s="3" t="s">
        <v>42</v>
      </c>
      <c r="B406" s="4" t="s">
        <v>43</v>
      </c>
      <c r="C406" s="4" t="s">
        <v>1232</v>
      </c>
      <c r="D406" s="4" t="s">
        <v>754</v>
      </c>
      <c r="E406" s="4" t="s">
        <v>118</v>
      </c>
      <c r="F406" s="5">
        <v>1</v>
      </c>
      <c r="G406" s="6">
        <v>832.85</v>
      </c>
      <c r="H406" s="12">
        <f>G406*0.1</f>
        <v>83.285000000000011</v>
      </c>
      <c r="I406" s="13">
        <f>G406*0.15</f>
        <v>124.92749999999999</v>
      </c>
      <c r="J406" s="13">
        <f t="shared" si="47"/>
        <v>1041.0625</v>
      </c>
      <c r="K406" s="13">
        <f t="shared" si="46"/>
        <v>1145.16875</v>
      </c>
      <c r="L406" s="7"/>
      <c r="M406" s="4" t="s">
        <v>1230</v>
      </c>
      <c r="N406" s="7" t="s">
        <v>1229</v>
      </c>
      <c r="O406" s="8" t="s">
        <v>1233</v>
      </c>
      <c r="P406" s="10">
        <v>45784</v>
      </c>
    </row>
    <row r="407" spans="1:16" ht="105" x14ac:dyDescent="0.2">
      <c r="A407" s="3" t="s">
        <v>42</v>
      </c>
      <c r="B407" s="4" t="s">
        <v>43</v>
      </c>
      <c r="C407" s="4" t="s">
        <v>281</v>
      </c>
      <c r="D407" s="4" t="s">
        <v>754</v>
      </c>
      <c r="E407" s="4" t="s">
        <v>118</v>
      </c>
      <c r="F407" s="5">
        <v>1</v>
      </c>
      <c r="G407" s="6">
        <v>12.92</v>
      </c>
      <c r="H407" s="12">
        <f>G407*0.17</f>
        <v>2.1964000000000001</v>
      </c>
      <c r="I407" s="13">
        <f>G407*0.3</f>
        <v>3.8759999999999999</v>
      </c>
      <c r="J407" s="13">
        <f t="shared" si="47"/>
        <v>18.9924</v>
      </c>
      <c r="K407" s="13">
        <f t="shared" si="46"/>
        <v>20.891640000000002</v>
      </c>
      <c r="L407" s="7"/>
      <c r="M407" s="4" t="s">
        <v>1230</v>
      </c>
      <c r="N407" s="7" t="s">
        <v>1229</v>
      </c>
      <c r="O407" s="8" t="s">
        <v>1231</v>
      </c>
      <c r="P407" s="10">
        <v>45784</v>
      </c>
    </row>
  </sheetData>
  <autoFilter ref="A4:P407" xr:uid="{F3E785EA-0944-47AC-9791-8C12C98AB465}"/>
  <sortState xmlns:xlrd2="http://schemas.microsoft.com/office/spreadsheetml/2017/richdata2" ref="A5:P407">
    <sortCondition ref="A5:A407"/>
    <sortCondition ref="B5:B407"/>
    <sortCondition ref="C5:C407"/>
  </sortState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Дегтярь В. А.</dc:creator>
  <cp:lastModifiedBy>Александр Забаев</cp:lastModifiedBy>
  <dcterms:created xsi:type="dcterms:W3CDTF">2023-08-29T08:11:51Z</dcterms:created>
  <dcterms:modified xsi:type="dcterms:W3CDTF">2025-05-15T16:45:25Z</dcterms:modified>
</cp:coreProperties>
</file>