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119DD53C-2072-45C7-A293-1017EBCC42F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5.04.2025" sheetId="6" r:id="rId1"/>
  </sheets>
  <definedNames>
    <definedName name="_xlnm._FilterDatabase" localSheetId="0" hidden="1">'15.04.2025'!$A$3:$P$96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2" i="6" l="1"/>
  <c r="K332" i="6" s="1"/>
  <c r="I332" i="6"/>
  <c r="H332" i="6"/>
  <c r="J175" i="6"/>
  <c r="K175" i="6" s="1"/>
  <c r="I175" i="6"/>
  <c r="H175" i="6"/>
  <c r="I241" i="6"/>
  <c r="H301" i="6"/>
  <c r="I301" i="6"/>
  <c r="H300" i="6"/>
  <c r="I300" i="6"/>
  <c r="H267" i="6"/>
  <c r="J267" i="6" s="1"/>
  <c r="K267" i="6" s="1"/>
  <c r="I267" i="6"/>
  <c r="H192" i="6"/>
  <c r="I192" i="6"/>
  <c r="H331" i="6"/>
  <c r="I331" i="6"/>
  <c r="H476" i="6"/>
  <c r="I476" i="6"/>
  <c r="H294" i="6"/>
  <c r="I294" i="6"/>
  <c r="H336" i="6"/>
  <c r="I336" i="6"/>
  <c r="H210" i="6"/>
  <c r="J210" i="6" s="1"/>
  <c r="K210" i="6" s="1"/>
  <c r="I210" i="6"/>
  <c r="H493" i="6"/>
  <c r="I493" i="6"/>
  <c r="H494" i="6"/>
  <c r="J494" i="6" s="1"/>
  <c r="K494" i="6" s="1"/>
  <c r="I494" i="6"/>
  <c r="H548" i="6"/>
  <c r="I548" i="6"/>
  <c r="H185" i="6"/>
  <c r="I185" i="6"/>
  <c r="H302" i="6"/>
  <c r="I302" i="6"/>
  <c r="H303" i="6"/>
  <c r="I303" i="6"/>
  <c r="H308" i="6"/>
  <c r="I308" i="6"/>
  <c r="H309" i="6"/>
  <c r="J309" i="6" s="1"/>
  <c r="K309" i="6" s="1"/>
  <c r="I309" i="6"/>
  <c r="H304" i="6"/>
  <c r="I304" i="6"/>
  <c r="H305" i="6"/>
  <c r="J305" i="6" s="1"/>
  <c r="K305" i="6" s="1"/>
  <c r="I305" i="6"/>
  <c r="H69" i="6"/>
  <c r="I69" i="6"/>
  <c r="H65" i="6"/>
  <c r="J65" i="6" s="1"/>
  <c r="K65" i="6" s="1"/>
  <c r="I65" i="6"/>
  <c r="H439" i="6"/>
  <c r="I439" i="6"/>
  <c r="H438" i="6"/>
  <c r="J438" i="6" s="1"/>
  <c r="K438" i="6" s="1"/>
  <c r="I438" i="6"/>
  <c r="H445" i="6"/>
  <c r="I445" i="6"/>
  <c r="H298" i="6"/>
  <c r="I298" i="6"/>
  <c r="H299" i="6"/>
  <c r="I299" i="6"/>
  <c r="H208" i="6"/>
  <c r="I208" i="6"/>
  <c r="H209" i="6"/>
  <c r="I209" i="6"/>
  <c r="H317" i="6"/>
  <c r="I317" i="6"/>
  <c r="H318" i="6"/>
  <c r="I318" i="6"/>
  <c r="H248" i="6"/>
  <c r="I248" i="6"/>
  <c r="H247" i="6"/>
  <c r="I247" i="6"/>
  <c r="H366" i="6"/>
  <c r="J366" i="6" s="1"/>
  <c r="K366" i="6" s="1"/>
  <c r="I366" i="6"/>
  <c r="H444" i="6"/>
  <c r="I444" i="6"/>
  <c r="H286" i="6"/>
  <c r="J286" i="6" s="1"/>
  <c r="K286" i="6" s="1"/>
  <c r="I286" i="6"/>
  <c r="H306" i="6"/>
  <c r="I306" i="6"/>
  <c r="H307" i="6"/>
  <c r="J307" i="6" s="1"/>
  <c r="K307" i="6" s="1"/>
  <c r="I307" i="6"/>
  <c r="H49" i="6"/>
  <c r="I49" i="6"/>
  <c r="H45" i="6"/>
  <c r="J45" i="6" s="1"/>
  <c r="K45" i="6" s="1"/>
  <c r="I45" i="6"/>
  <c r="H99" i="6"/>
  <c r="I99" i="6"/>
  <c r="H287" i="6"/>
  <c r="I287" i="6"/>
  <c r="H337" i="6"/>
  <c r="I337" i="6"/>
  <c r="H277" i="6"/>
  <c r="I277" i="6"/>
  <c r="H528" i="6"/>
  <c r="I528" i="6"/>
  <c r="H529" i="6"/>
  <c r="I529" i="6"/>
  <c r="H427" i="6"/>
  <c r="I427" i="6"/>
  <c r="H193" i="6"/>
  <c r="I193" i="6"/>
  <c r="H533" i="6"/>
  <c r="I533" i="6"/>
  <c r="H534" i="6"/>
  <c r="J534" i="6" s="1"/>
  <c r="K534" i="6" s="1"/>
  <c r="I534" i="6"/>
  <c r="H426" i="6"/>
  <c r="I426" i="6"/>
  <c r="H230" i="6"/>
  <c r="J230" i="6" s="1"/>
  <c r="K230" i="6" s="1"/>
  <c r="I230" i="6"/>
  <c r="H97" i="6"/>
  <c r="I97" i="6"/>
  <c r="H232" i="6"/>
  <c r="J232" i="6" s="1"/>
  <c r="K232" i="6" s="1"/>
  <c r="I232" i="6"/>
  <c r="H338" i="6"/>
  <c r="I338" i="6"/>
  <c r="H450" i="6"/>
  <c r="J450" i="6" s="1"/>
  <c r="K450" i="6" s="1"/>
  <c r="I450" i="6"/>
  <c r="H92" i="6"/>
  <c r="I92" i="6"/>
  <c r="H214" i="6"/>
  <c r="I214" i="6"/>
  <c r="H215" i="6"/>
  <c r="I215" i="6"/>
  <c r="H355" i="6"/>
  <c r="I355" i="6"/>
  <c r="H288" i="6"/>
  <c r="I288" i="6"/>
  <c r="H165" i="6"/>
  <c r="I165" i="6"/>
  <c r="H169" i="6"/>
  <c r="I169" i="6"/>
  <c r="H158" i="6"/>
  <c r="I158" i="6"/>
  <c r="H296" i="6"/>
  <c r="I296" i="6"/>
  <c r="H297" i="6"/>
  <c r="J297" i="6" s="1"/>
  <c r="K297" i="6" s="1"/>
  <c r="I297" i="6"/>
  <c r="H329" i="6"/>
  <c r="I329" i="6"/>
  <c r="H328" i="6"/>
  <c r="J328" i="6" s="1"/>
  <c r="K328" i="6" s="1"/>
  <c r="I328" i="6"/>
  <c r="H327" i="6"/>
  <c r="I327" i="6"/>
  <c r="H325" i="6"/>
  <c r="J325" i="6" s="1"/>
  <c r="K325" i="6" s="1"/>
  <c r="I325" i="6"/>
  <c r="H50" i="6"/>
  <c r="I50" i="6"/>
  <c r="H46" i="6"/>
  <c r="J46" i="6" s="1"/>
  <c r="K46" i="6" s="1"/>
  <c r="I46" i="6"/>
  <c r="H330" i="6"/>
  <c r="I330" i="6"/>
  <c r="H435" i="6"/>
  <c r="I435" i="6"/>
  <c r="H112" i="6"/>
  <c r="I112" i="6"/>
  <c r="H111" i="6"/>
  <c r="I111" i="6"/>
  <c r="H233" i="6"/>
  <c r="I233" i="6"/>
  <c r="H33" i="6"/>
  <c r="I33" i="6"/>
  <c r="H29" i="6"/>
  <c r="I29" i="6"/>
  <c r="H66" i="6"/>
  <c r="I66" i="6"/>
  <c r="H62" i="6"/>
  <c r="I62" i="6"/>
  <c r="H116" i="6"/>
  <c r="J116" i="6" s="1"/>
  <c r="K116" i="6" s="1"/>
  <c r="I116" i="6"/>
  <c r="H118" i="6"/>
  <c r="I118" i="6"/>
  <c r="H120" i="6"/>
  <c r="J120" i="6" s="1"/>
  <c r="K120" i="6" s="1"/>
  <c r="I120" i="6"/>
  <c r="H121" i="6"/>
  <c r="I121" i="6"/>
  <c r="H171" i="6"/>
  <c r="J171" i="6" s="1"/>
  <c r="K171" i="6" s="1"/>
  <c r="I171" i="6"/>
  <c r="H42" i="6"/>
  <c r="I42" i="6"/>
  <c r="J42" i="6" s="1"/>
  <c r="K42" i="6" s="1"/>
  <c r="H38" i="6"/>
  <c r="I38" i="6"/>
  <c r="J38" i="6" s="1"/>
  <c r="K38" i="6" s="1"/>
  <c r="H228" i="6"/>
  <c r="I228" i="6"/>
  <c r="J228" i="6" s="1"/>
  <c r="K228" i="6" s="1"/>
  <c r="H466" i="6"/>
  <c r="I466" i="6"/>
  <c r="J466" i="6" s="1"/>
  <c r="K466" i="6" s="1"/>
  <c r="H467" i="6"/>
  <c r="I467" i="6"/>
  <c r="J467" i="6" s="1"/>
  <c r="K467" i="6" s="1"/>
  <c r="H363" i="6"/>
  <c r="I363" i="6"/>
  <c r="J363" i="6" s="1"/>
  <c r="K363" i="6" s="1"/>
  <c r="H462" i="6"/>
  <c r="I462" i="6"/>
  <c r="J462" i="6" s="1"/>
  <c r="K462" i="6" s="1"/>
  <c r="H423" i="6"/>
  <c r="I423" i="6"/>
  <c r="J423" i="6" s="1"/>
  <c r="K423" i="6" s="1"/>
  <c r="H419" i="6"/>
  <c r="I419" i="6"/>
  <c r="J419" i="6" s="1"/>
  <c r="K419" i="6" s="1"/>
  <c r="H431" i="6"/>
  <c r="I431" i="6"/>
  <c r="J431" i="6" s="1"/>
  <c r="K431" i="6" s="1"/>
  <c r="H322" i="6"/>
  <c r="I322" i="6"/>
  <c r="J322" i="6" s="1"/>
  <c r="K322" i="6" s="1"/>
  <c r="H323" i="6"/>
  <c r="I323" i="6"/>
  <c r="J323" i="6" s="1"/>
  <c r="K323" i="6" s="1"/>
  <c r="H422" i="6"/>
  <c r="I422" i="6"/>
  <c r="J422" i="6" s="1"/>
  <c r="K422" i="6" s="1"/>
  <c r="H430" i="6"/>
  <c r="I430" i="6"/>
  <c r="J430" i="6" s="1"/>
  <c r="K430" i="6" s="1"/>
  <c r="H274" i="6"/>
  <c r="I274" i="6"/>
  <c r="J274" i="6" s="1"/>
  <c r="K274" i="6" s="1"/>
  <c r="H343" i="6"/>
  <c r="I343" i="6"/>
  <c r="J343" i="6" s="1"/>
  <c r="K343" i="6" s="1"/>
  <c r="H418" i="6"/>
  <c r="I418" i="6"/>
  <c r="J418" i="6" s="1"/>
  <c r="K418" i="6" s="1"/>
  <c r="H428" i="6"/>
  <c r="I428" i="6"/>
  <c r="J428" i="6" s="1"/>
  <c r="K428" i="6" s="1"/>
  <c r="H416" i="6"/>
  <c r="I416" i="6"/>
  <c r="J416" i="6" s="1"/>
  <c r="K416" i="6" s="1"/>
  <c r="H414" i="6"/>
  <c r="I414" i="6"/>
  <c r="J414" i="6" s="1"/>
  <c r="K414" i="6" s="1"/>
  <c r="H339" i="6"/>
  <c r="I339" i="6"/>
  <c r="J339" i="6" s="1"/>
  <c r="K339" i="6" s="1"/>
  <c r="H326" i="6"/>
  <c r="I326" i="6"/>
  <c r="J326" i="6" s="1"/>
  <c r="K326" i="6" s="1"/>
  <c r="H163" i="6"/>
  <c r="I163" i="6"/>
  <c r="J163" i="6" s="1"/>
  <c r="K163" i="6" s="1"/>
  <c r="H167" i="6"/>
  <c r="I167" i="6"/>
  <c r="J167" i="6" s="1"/>
  <c r="K167" i="6" s="1"/>
  <c r="H356" i="6"/>
  <c r="I356" i="6"/>
  <c r="J356" i="6" s="1"/>
  <c r="K356" i="6" s="1"/>
  <c r="H436" i="6"/>
  <c r="I436" i="6"/>
  <c r="J436" i="6" s="1"/>
  <c r="K436" i="6" s="1"/>
  <c r="H340" i="6"/>
  <c r="J340" i="6" s="1"/>
  <c r="K340" i="6" s="1"/>
  <c r="I340" i="6"/>
  <c r="H60" i="6"/>
  <c r="I60" i="6"/>
  <c r="J60" i="6" s="1"/>
  <c r="K60" i="6" s="1"/>
  <c r="H56" i="6"/>
  <c r="I56" i="6"/>
  <c r="J56" i="6"/>
  <c r="K56" i="6" s="1"/>
  <c r="H409" i="6"/>
  <c r="I409" i="6"/>
  <c r="J409" i="6" s="1"/>
  <c r="K409" i="6" s="1"/>
  <c r="H411" i="6"/>
  <c r="I411" i="6"/>
  <c r="J411" i="6" s="1"/>
  <c r="K411" i="6" s="1"/>
  <c r="H412" i="6"/>
  <c r="I412" i="6"/>
  <c r="J412" i="6"/>
  <c r="K412" i="6" s="1"/>
  <c r="H406" i="6"/>
  <c r="I406" i="6"/>
  <c r="J406" i="6"/>
  <c r="K406" i="6" s="1"/>
  <c r="H52" i="6"/>
  <c r="I52" i="6"/>
  <c r="H275" i="6"/>
  <c r="I275" i="6"/>
  <c r="J275" i="6"/>
  <c r="K275" i="6" s="1"/>
  <c r="H162" i="6"/>
  <c r="I162" i="6"/>
  <c r="J162" i="6"/>
  <c r="K162" i="6" s="1"/>
  <c r="H451" i="6"/>
  <c r="I451" i="6"/>
  <c r="J451" i="6"/>
  <c r="K451" i="6" s="1"/>
  <c r="H157" i="6"/>
  <c r="I157" i="6"/>
  <c r="J157" i="6" s="1"/>
  <c r="K157" i="6" s="1"/>
  <c r="H216" i="6"/>
  <c r="I216" i="6"/>
  <c r="J216" i="6"/>
  <c r="K216" i="6" s="1"/>
  <c r="H217" i="6"/>
  <c r="I217" i="6"/>
  <c r="J217" i="6"/>
  <c r="K217" i="6" s="1"/>
  <c r="H213" i="6"/>
  <c r="I213" i="6"/>
  <c r="J213" i="6" s="1"/>
  <c r="K213" i="6" s="1"/>
  <c r="H357" i="6"/>
  <c r="I357" i="6"/>
  <c r="J357" i="6" s="1"/>
  <c r="K357" i="6" s="1"/>
  <c r="H11" i="6"/>
  <c r="J11" i="6" s="1"/>
  <c r="K11" i="6" s="1"/>
  <c r="I11" i="6"/>
  <c r="H156" i="6"/>
  <c r="I156" i="6"/>
  <c r="J156" i="6" s="1"/>
  <c r="K156" i="6" s="1"/>
  <c r="H434" i="6"/>
  <c r="I434" i="6"/>
  <c r="J434" i="6"/>
  <c r="K434" i="6" s="1"/>
  <c r="H470" i="6"/>
  <c r="I470" i="6"/>
  <c r="J470" i="6" s="1"/>
  <c r="K470" i="6" s="1"/>
  <c r="H471" i="6"/>
  <c r="I471" i="6"/>
  <c r="J471" i="6" s="1"/>
  <c r="K471" i="6" s="1"/>
  <c r="H310" i="6"/>
  <c r="I310" i="6"/>
  <c r="J310" i="6"/>
  <c r="K310" i="6" s="1"/>
  <c r="H30" i="6"/>
  <c r="I30" i="6"/>
  <c r="J30" i="6"/>
  <c r="K30" i="6" s="1"/>
  <c r="H26" i="6"/>
  <c r="I26" i="6"/>
  <c r="H532" i="6"/>
  <c r="I532" i="6"/>
  <c r="J532" i="6"/>
  <c r="K532" i="6" s="1"/>
  <c r="H14" i="6"/>
  <c r="I14" i="6"/>
  <c r="J14" i="6"/>
  <c r="K14" i="6" s="1"/>
  <c r="H231" i="6"/>
  <c r="I231" i="6"/>
  <c r="J231" i="6"/>
  <c r="K231" i="6" s="1"/>
  <c r="H463" i="6"/>
  <c r="I463" i="6"/>
  <c r="J463" i="6" s="1"/>
  <c r="K463" i="6" s="1"/>
  <c r="H67" i="6"/>
  <c r="I67" i="6"/>
  <c r="J67" i="6"/>
  <c r="K67" i="6" s="1"/>
  <c r="H63" i="6"/>
  <c r="I63" i="6"/>
  <c r="J63" i="6"/>
  <c r="K63" i="6" s="1"/>
  <c r="H164" i="6"/>
  <c r="I164" i="6"/>
  <c r="J164" i="6" s="1"/>
  <c r="K164" i="6" s="1"/>
  <c r="H168" i="6"/>
  <c r="I168" i="6"/>
  <c r="J168" i="6" s="1"/>
  <c r="K168" i="6" s="1"/>
  <c r="H117" i="6"/>
  <c r="I117" i="6"/>
  <c r="J117" i="6"/>
  <c r="K117" i="6" s="1"/>
  <c r="H119" i="6"/>
  <c r="I119" i="6"/>
  <c r="J119" i="6" s="1"/>
  <c r="K119" i="6"/>
  <c r="H128" i="6"/>
  <c r="I128" i="6"/>
  <c r="J128" i="6" s="1"/>
  <c r="K128" i="6" s="1"/>
  <c r="H129" i="6"/>
  <c r="I129" i="6"/>
  <c r="J129" i="6" s="1"/>
  <c r="K129" i="6"/>
  <c r="H455" i="6"/>
  <c r="I455" i="6"/>
  <c r="J455" i="6" s="1"/>
  <c r="K455" i="6"/>
  <c r="H255" i="6"/>
  <c r="I255" i="6"/>
  <c r="J255" i="6" s="1"/>
  <c r="K255" i="6"/>
  <c r="H254" i="6"/>
  <c r="I254" i="6"/>
  <c r="J254" i="6" s="1"/>
  <c r="K254" i="6" s="1"/>
  <c r="H39" i="6"/>
  <c r="I39" i="6"/>
  <c r="J39" i="6" s="1"/>
  <c r="K39" i="6"/>
  <c r="H35" i="6"/>
  <c r="I35" i="6"/>
  <c r="J35" i="6" s="1"/>
  <c r="K35" i="6"/>
  <c r="H98" i="6"/>
  <c r="I98" i="6"/>
  <c r="J98" i="6" s="1"/>
  <c r="K98" i="6"/>
  <c r="H6" i="6"/>
  <c r="I6" i="6"/>
  <c r="J6" i="6" s="1"/>
  <c r="K6" i="6" s="1"/>
  <c r="H5" i="6"/>
  <c r="I5" i="6"/>
  <c r="J5" i="6" s="1"/>
  <c r="K5" i="6"/>
  <c r="H4" i="6"/>
  <c r="I4" i="6"/>
  <c r="J4" i="6" s="1"/>
  <c r="K4" i="6"/>
  <c r="H16" i="6"/>
  <c r="I16" i="6"/>
  <c r="J16" i="6" s="1"/>
  <c r="K16" i="6"/>
  <c r="H260" i="6"/>
  <c r="I260" i="6"/>
  <c r="J260" i="6" s="1"/>
  <c r="K260" i="6" s="1"/>
  <c r="H261" i="6"/>
  <c r="I261" i="6"/>
  <c r="J261" i="6" s="1"/>
  <c r="K261" i="6"/>
  <c r="H257" i="6"/>
  <c r="I257" i="6"/>
  <c r="J257" i="6" s="1"/>
  <c r="K257" i="6"/>
  <c r="H256" i="6"/>
  <c r="I256" i="6"/>
  <c r="J256" i="6" s="1"/>
  <c r="K256" i="6"/>
  <c r="H258" i="6"/>
  <c r="I258" i="6"/>
  <c r="J258" i="6" s="1"/>
  <c r="K258" i="6" s="1"/>
  <c r="H259" i="6"/>
  <c r="I259" i="6"/>
  <c r="J259" i="6" s="1"/>
  <c r="K259" i="6"/>
  <c r="H96" i="6"/>
  <c r="I96" i="6"/>
  <c r="J96" i="6" s="1"/>
  <c r="K96" i="6"/>
  <c r="H95" i="6"/>
  <c r="I95" i="6"/>
  <c r="J95" i="6" s="1"/>
  <c r="K95" i="6"/>
  <c r="H429" i="6"/>
  <c r="I429" i="6"/>
  <c r="J429" i="6" s="1"/>
  <c r="K429" i="6" s="1"/>
  <c r="H420" i="6"/>
  <c r="I420" i="6"/>
  <c r="J420" i="6" s="1"/>
  <c r="K420" i="6"/>
  <c r="H424" i="6"/>
  <c r="I424" i="6"/>
  <c r="J424" i="6" s="1"/>
  <c r="K424" i="6"/>
  <c r="H432" i="6"/>
  <c r="I432" i="6"/>
  <c r="J432" i="6" s="1"/>
  <c r="K432" i="6"/>
  <c r="H456" i="6"/>
  <c r="I456" i="6"/>
  <c r="J456" i="6" s="1"/>
  <c r="K456" i="6" s="1"/>
  <c r="H195" i="6"/>
  <c r="I195" i="6"/>
  <c r="J195" i="6" s="1"/>
  <c r="K195" i="6"/>
  <c r="H197" i="6"/>
  <c r="I197" i="6"/>
  <c r="J197" i="6" s="1"/>
  <c r="K197" i="6"/>
  <c r="H196" i="6"/>
  <c r="I196" i="6"/>
  <c r="J196" i="6" s="1"/>
  <c r="K196" i="6"/>
  <c r="H413" i="6"/>
  <c r="I413" i="6"/>
  <c r="J413" i="6" s="1"/>
  <c r="K413" i="6" s="1"/>
  <c r="H410" i="6"/>
  <c r="I410" i="6"/>
  <c r="J410" i="6" s="1"/>
  <c r="K410" i="6"/>
  <c r="H183" i="6"/>
  <c r="I183" i="6"/>
  <c r="J183" i="6" s="1"/>
  <c r="K183" i="6"/>
  <c r="H182" i="6"/>
  <c r="I182" i="6"/>
  <c r="J182" i="6" s="1"/>
  <c r="K182" i="6"/>
  <c r="H341" i="6"/>
  <c r="I341" i="6"/>
  <c r="J341" i="6" s="1"/>
  <c r="K341" i="6" s="1"/>
  <c r="H57" i="6"/>
  <c r="I57" i="6"/>
  <c r="J57" i="6" s="1"/>
  <c r="K57" i="6"/>
  <c r="H53" i="6"/>
  <c r="I53" i="6"/>
  <c r="J53" i="6" s="1"/>
  <c r="K53" i="6"/>
  <c r="H68" i="6"/>
  <c r="I68" i="6"/>
  <c r="J68" i="6" s="1"/>
  <c r="K68" i="6"/>
  <c r="H64" i="6"/>
  <c r="I64" i="6"/>
  <c r="J64" i="6" s="1"/>
  <c r="K64" i="6" s="1"/>
  <c r="H94" i="6"/>
  <c r="I94" i="6"/>
  <c r="J94" i="6" s="1"/>
  <c r="K94" i="6"/>
  <c r="H93" i="6"/>
  <c r="I93" i="6"/>
  <c r="J93" i="6" s="1"/>
  <c r="K93" i="6"/>
  <c r="H311" i="6"/>
  <c r="I311" i="6"/>
  <c r="J311" i="6" s="1"/>
  <c r="K311" i="6"/>
  <c r="H464" i="6"/>
  <c r="I464" i="6"/>
  <c r="J464" i="6" s="1"/>
  <c r="K464" i="6" s="1"/>
  <c r="H465" i="6"/>
  <c r="I465" i="6"/>
  <c r="J465" i="6" s="1"/>
  <c r="K465" i="6"/>
  <c r="H10" i="6"/>
  <c r="I10" i="6"/>
  <c r="J10" i="6" s="1"/>
  <c r="K10" i="6"/>
  <c r="H194" i="6"/>
  <c r="I194" i="6"/>
  <c r="J194" i="6" s="1"/>
  <c r="K194" i="6"/>
  <c r="H13" i="6"/>
  <c r="I13" i="6"/>
  <c r="J13" i="6" s="1"/>
  <c r="K13" i="6" s="1"/>
  <c r="H250" i="6"/>
  <c r="I250" i="6"/>
  <c r="J250" i="6" s="1"/>
  <c r="K250" i="6"/>
  <c r="H249" i="6"/>
  <c r="I249" i="6"/>
  <c r="H421" i="6"/>
  <c r="J421" i="6" s="1"/>
  <c r="K421" i="6" s="1"/>
  <c r="I421" i="6"/>
  <c r="H31" i="6"/>
  <c r="I31" i="6"/>
  <c r="H27" i="6"/>
  <c r="I27" i="6"/>
  <c r="H218" i="6"/>
  <c r="I218" i="6"/>
  <c r="H219" i="6"/>
  <c r="J219" i="6" s="1"/>
  <c r="K219" i="6" s="1"/>
  <c r="I219" i="6"/>
  <c r="H146" i="6"/>
  <c r="I146" i="6"/>
  <c r="H18" i="6"/>
  <c r="I18" i="6"/>
  <c r="H360" i="6"/>
  <c r="I360" i="6"/>
  <c r="H358" i="6"/>
  <c r="J358" i="6" s="1"/>
  <c r="K358" i="6" s="1"/>
  <c r="I358" i="6"/>
  <c r="H187" i="6"/>
  <c r="I187" i="6"/>
  <c r="H342" i="6"/>
  <c r="I342" i="6"/>
  <c r="H40" i="6"/>
  <c r="I40" i="6"/>
  <c r="H36" i="6"/>
  <c r="J36" i="6" s="1"/>
  <c r="K36" i="6" s="1"/>
  <c r="I36" i="6"/>
  <c r="H433" i="6"/>
  <c r="I433" i="6"/>
  <c r="H425" i="6"/>
  <c r="I425" i="6"/>
  <c r="H25" i="6"/>
  <c r="I25" i="6"/>
  <c r="H21" i="6"/>
  <c r="J21" i="6" s="1"/>
  <c r="K21" i="6" s="1"/>
  <c r="I21" i="6"/>
  <c r="H417" i="6"/>
  <c r="J417" i="6" s="1"/>
  <c r="K417" i="6" s="1"/>
  <c r="I417" i="6"/>
  <c r="H415" i="6"/>
  <c r="I415" i="6"/>
  <c r="H408" i="6"/>
  <c r="I408" i="6"/>
  <c r="H407" i="6"/>
  <c r="J407" i="6" s="1"/>
  <c r="K407" i="6" s="1"/>
  <c r="I407" i="6"/>
  <c r="H166" i="6"/>
  <c r="I166" i="6"/>
  <c r="H170" i="6"/>
  <c r="I170" i="6"/>
  <c r="H70" i="6"/>
  <c r="I70" i="6"/>
  <c r="H458" i="6"/>
  <c r="J458" i="6" s="1"/>
  <c r="K458" i="6" s="1"/>
  <c r="I458" i="6"/>
  <c r="H12" i="6"/>
  <c r="J12" i="6" s="1"/>
  <c r="K12" i="6" s="1"/>
  <c r="I12" i="6"/>
  <c r="H124" i="6"/>
  <c r="I124" i="6"/>
  <c r="H125" i="6"/>
  <c r="I125" i="6"/>
  <c r="H19" i="6"/>
  <c r="J19" i="6" s="1"/>
  <c r="K19" i="6" s="1"/>
  <c r="I19" i="6"/>
  <c r="H468" i="6"/>
  <c r="J468" i="6" s="1"/>
  <c r="K468" i="6" s="1"/>
  <c r="I468" i="6"/>
  <c r="H469" i="6"/>
  <c r="J469" i="6" s="1"/>
  <c r="I469" i="6"/>
  <c r="K469" i="6"/>
  <c r="H23" i="6"/>
  <c r="J23" i="6" s="1"/>
  <c r="I23" i="6"/>
  <c r="K23" i="6"/>
  <c r="H155" i="6"/>
  <c r="J155" i="6" s="1"/>
  <c r="K155" i="6" s="1"/>
  <c r="I155" i="6"/>
  <c r="H143" i="6"/>
  <c r="J143" i="6" s="1"/>
  <c r="K143" i="6" s="1"/>
  <c r="I143" i="6"/>
  <c r="H144" i="6"/>
  <c r="J144" i="6" s="1"/>
  <c r="I144" i="6"/>
  <c r="K144" i="6"/>
  <c r="H58" i="6"/>
  <c r="J58" i="6" s="1"/>
  <c r="I58" i="6"/>
  <c r="K58" i="6"/>
  <c r="H54" i="6"/>
  <c r="J54" i="6" s="1"/>
  <c r="K54" i="6" s="1"/>
  <c r="I54" i="6"/>
  <c r="H32" i="6"/>
  <c r="J32" i="6" s="1"/>
  <c r="K32" i="6" s="1"/>
  <c r="I32" i="6"/>
  <c r="H28" i="6"/>
  <c r="J28" i="6" s="1"/>
  <c r="I28" i="6"/>
  <c r="K28" i="6"/>
  <c r="H20" i="6"/>
  <c r="J20" i="6" s="1"/>
  <c r="I20" i="6"/>
  <c r="K20" i="6"/>
  <c r="H480" i="6"/>
  <c r="J480" i="6" s="1"/>
  <c r="K480" i="6" s="1"/>
  <c r="I480" i="6"/>
  <c r="H484" i="6"/>
  <c r="J484" i="6" s="1"/>
  <c r="K484" i="6" s="1"/>
  <c r="I484" i="6"/>
  <c r="H481" i="6"/>
  <c r="J481" i="6" s="1"/>
  <c r="I481" i="6"/>
  <c r="K481" i="6"/>
  <c r="H17" i="6"/>
  <c r="J17" i="6" s="1"/>
  <c r="I17" i="6"/>
  <c r="K17" i="6"/>
  <c r="H24" i="6"/>
  <c r="J24" i="6" s="1"/>
  <c r="K24" i="6" s="1"/>
  <c r="I24" i="6"/>
  <c r="H229" i="6"/>
  <c r="J229" i="6" s="1"/>
  <c r="K229" i="6" s="1"/>
  <c r="I229" i="6"/>
  <c r="H41" i="6"/>
  <c r="J41" i="6" s="1"/>
  <c r="I41" i="6"/>
  <c r="K41" i="6"/>
  <c r="H37" i="6"/>
  <c r="J37" i="6" s="1"/>
  <c r="I37" i="6"/>
  <c r="K37" i="6"/>
  <c r="H22" i="6"/>
  <c r="J22" i="6" s="1"/>
  <c r="K22" i="6" s="1"/>
  <c r="I22" i="6"/>
  <c r="H477" i="6"/>
  <c r="J477" i="6" s="1"/>
  <c r="K477" i="6" s="1"/>
  <c r="I477" i="6"/>
  <c r="H148" i="6"/>
  <c r="J148" i="6" s="1"/>
  <c r="I148" i="6"/>
  <c r="K148" i="6"/>
  <c r="H452" i="6"/>
  <c r="J452" i="6" s="1"/>
  <c r="I452" i="6"/>
  <c r="K452" i="6"/>
  <c r="H59" i="6"/>
  <c r="J59" i="6" s="1"/>
  <c r="K59" i="6" s="1"/>
  <c r="I59" i="6"/>
  <c r="H55" i="6"/>
  <c r="J55" i="6" s="1"/>
  <c r="K55" i="6" s="1"/>
  <c r="I55" i="6"/>
  <c r="H461" i="6"/>
  <c r="J461" i="6" s="1"/>
  <c r="I461" i="6"/>
  <c r="K461" i="6"/>
  <c r="H188" i="6"/>
  <c r="J188" i="6" s="1"/>
  <c r="I188" i="6"/>
  <c r="K188" i="6"/>
  <c r="H545" i="6"/>
  <c r="J545" i="6" s="1"/>
  <c r="K545" i="6" s="1"/>
  <c r="I545" i="6"/>
  <c r="H132" i="6"/>
  <c r="J132" i="6" s="1"/>
  <c r="K132" i="6" s="1"/>
  <c r="I132" i="6"/>
  <c r="H122" i="6"/>
  <c r="J122" i="6" s="1"/>
  <c r="I122" i="6"/>
  <c r="K122" i="6"/>
  <c r="H133" i="6"/>
  <c r="J133" i="6" s="1"/>
  <c r="I133" i="6"/>
  <c r="K133" i="6"/>
  <c r="H123" i="6"/>
  <c r="J123" i="6" s="1"/>
  <c r="K123" i="6" s="1"/>
  <c r="I123" i="6"/>
  <c r="H34" i="6"/>
  <c r="J34" i="6" s="1"/>
  <c r="K34" i="6" s="1"/>
  <c r="I34" i="6"/>
  <c r="H43" i="6"/>
  <c r="J43" i="6" s="1"/>
  <c r="I43" i="6"/>
  <c r="K43" i="6"/>
  <c r="H289" i="6"/>
  <c r="J289" i="6" s="1"/>
  <c r="I289" i="6"/>
  <c r="K289" i="6"/>
  <c r="H100" i="6"/>
  <c r="J100" i="6" s="1"/>
  <c r="K100" i="6" s="1"/>
  <c r="I100" i="6"/>
  <c r="H482" i="6"/>
  <c r="J482" i="6" s="1"/>
  <c r="K482" i="6" s="1"/>
  <c r="I482" i="6"/>
  <c r="H485" i="6"/>
  <c r="J485" i="6" s="1"/>
  <c r="I485" i="6"/>
  <c r="K485" i="6"/>
  <c r="H483" i="6"/>
  <c r="J483" i="6" s="1"/>
  <c r="I483" i="6"/>
  <c r="K483" i="6"/>
  <c r="H478" i="6"/>
  <c r="J478" i="6" s="1"/>
  <c r="K478" i="6" s="1"/>
  <c r="I478" i="6"/>
  <c r="H440" i="6"/>
  <c r="J440" i="6" s="1"/>
  <c r="K440" i="6" s="1"/>
  <c r="I440" i="6"/>
  <c r="H61" i="6"/>
  <c r="J61" i="6" s="1"/>
  <c r="I61" i="6"/>
  <c r="K61" i="6"/>
  <c r="H538" i="6"/>
  <c r="J538" i="6" s="1"/>
  <c r="I538" i="6"/>
  <c r="K538" i="6"/>
  <c r="H361" i="6"/>
  <c r="J361" i="6" s="1"/>
  <c r="K361" i="6" s="1"/>
  <c r="I361" i="6"/>
  <c r="H359" i="6"/>
  <c r="J359" i="6" s="1"/>
  <c r="K359" i="6" s="1"/>
  <c r="I359" i="6"/>
  <c r="H130" i="6"/>
  <c r="J130" i="6" s="1"/>
  <c r="I130" i="6"/>
  <c r="K130" i="6"/>
  <c r="H131" i="6"/>
  <c r="J131" i="6" s="1"/>
  <c r="I131" i="6"/>
  <c r="K131" i="6"/>
  <c r="H542" i="6"/>
  <c r="J542" i="6" s="1"/>
  <c r="K542" i="6" s="1"/>
  <c r="I542" i="6"/>
  <c r="H352" i="6"/>
  <c r="J352" i="6" s="1"/>
  <c r="K352" i="6" s="1"/>
  <c r="I352" i="6"/>
  <c r="H354" i="6"/>
  <c r="J354" i="6" s="1"/>
  <c r="I354" i="6"/>
  <c r="K354" i="6"/>
  <c r="H353" i="6"/>
  <c r="J353" i="6" s="1"/>
  <c r="I353" i="6"/>
  <c r="K353" i="6"/>
  <c r="H101" i="6"/>
  <c r="J101" i="6" s="1"/>
  <c r="K101" i="6" s="1"/>
  <c r="I101" i="6"/>
  <c r="H539" i="6"/>
  <c r="J539" i="6" s="1"/>
  <c r="K539" i="6" s="1"/>
  <c r="I539" i="6"/>
  <c r="H454" i="6"/>
  <c r="J454" i="6" s="1"/>
  <c r="I454" i="6"/>
  <c r="K454" i="6"/>
  <c r="H351" i="6"/>
  <c r="J351" i="6" s="1"/>
  <c r="K351" i="6" s="1"/>
  <c r="I351" i="6"/>
  <c r="H350" i="6"/>
  <c r="I350" i="6"/>
  <c r="H441" i="6"/>
  <c r="I441" i="6"/>
  <c r="H543" i="6"/>
  <c r="I543" i="6"/>
  <c r="H541" i="6"/>
  <c r="I541" i="6"/>
  <c r="H540" i="6"/>
  <c r="I540" i="6"/>
  <c r="H285" i="6"/>
  <c r="I285" i="6"/>
  <c r="H126" i="6"/>
  <c r="I126" i="6"/>
  <c r="H127" i="6"/>
  <c r="I127" i="6"/>
  <c r="H457" i="6"/>
  <c r="I457" i="6"/>
  <c r="H281" i="6"/>
  <c r="I281" i="6"/>
  <c r="H8" i="6"/>
  <c r="I8" i="6"/>
  <c r="H7" i="6"/>
  <c r="I7" i="6"/>
  <c r="J7" i="6"/>
  <c r="K7" i="6" s="1"/>
  <c r="H282" i="6"/>
  <c r="J282" i="6" s="1"/>
  <c r="K282" i="6" s="1"/>
  <c r="I282" i="6"/>
  <c r="H283" i="6"/>
  <c r="J283" i="6" s="1"/>
  <c r="K283" i="6" s="1"/>
  <c r="I283" i="6"/>
  <c r="H284" i="6"/>
  <c r="I284" i="6"/>
  <c r="H235" i="6"/>
  <c r="I235" i="6"/>
  <c r="H544" i="6"/>
  <c r="I544" i="6"/>
  <c r="H134" i="6"/>
  <c r="I134" i="6"/>
  <c r="J134" i="6"/>
  <c r="K134" i="6" s="1"/>
  <c r="H135" i="6"/>
  <c r="J135" i="6" s="1"/>
  <c r="K135" i="6" s="1"/>
  <c r="I135" i="6"/>
  <c r="H237" i="6"/>
  <c r="J237" i="6" s="1"/>
  <c r="K237" i="6" s="1"/>
  <c r="I237" i="6"/>
  <c r="H240" i="6"/>
  <c r="I240" i="6"/>
  <c r="H236" i="6"/>
  <c r="I236" i="6"/>
  <c r="H239" i="6"/>
  <c r="J239" i="6" s="1"/>
  <c r="K239" i="6" s="1"/>
  <c r="I239" i="6"/>
  <c r="H238" i="6"/>
  <c r="I238" i="6"/>
  <c r="H241" i="6"/>
  <c r="H437" i="6"/>
  <c r="I437" i="6"/>
  <c r="I349" i="6"/>
  <c r="H349" i="6"/>
  <c r="H75" i="6"/>
  <c r="I75" i="6"/>
  <c r="H290" i="6"/>
  <c r="I290" i="6"/>
  <c r="H370" i="6"/>
  <c r="I370" i="6"/>
  <c r="H369" i="6"/>
  <c r="I369" i="6"/>
  <c r="H179" i="6"/>
  <c r="I179" i="6"/>
  <c r="H180" i="6"/>
  <c r="I180" i="6"/>
  <c r="H150" i="6"/>
  <c r="I150" i="6"/>
  <c r="H113" i="6"/>
  <c r="I113" i="6"/>
  <c r="H459" i="6"/>
  <c r="I459" i="6"/>
  <c r="H263" i="6"/>
  <c r="I263" i="6"/>
  <c r="H262" i="6"/>
  <c r="I262" i="6"/>
  <c r="H381" i="6"/>
  <c r="I381" i="6"/>
  <c r="H382" i="6"/>
  <c r="I382" i="6"/>
  <c r="H226" i="6"/>
  <c r="I226" i="6"/>
  <c r="H224" i="6"/>
  <c r="I224" i="6"/>
  <c r="H200" i="6"/>
  <c r="I200" i="6"/>
  <c r="H399" i="6"/>
  <c r="I399" i="6"/>
  <c r="H405" i="6"/>
  <c r="I405" i="6"/>
  <c r="H403" i="6"/>
  <c r="I403" i="6"/>
  <c r="H9" i="6"/>
  <c r="I9" i="6"/>
  <c r="H487" i="6"/>
  <c r="I487" i="6"/>
  <c r="H499" i="6"/>
  <c r="I499" i="6"/>
  <c r="H373" i="6"/>
  <c r="I373" i="6"/>
  <c r="H374" i="6"/>
  <c r="I374" i="6"/>
  <c r="H76" i="6"/>
  <c r="I76" i="6"/>
  <c r="H384" i="6"/>
  <c r="I384" i="6"/>
  <c r="H385" i="6"/>
  <c r="I385" i="6"/>
  <c r="H383" i="6"/>
  <c r="I383" i="6"/>
  <c r="H85" i="6"/>
  <c r="I85" i="6"/>
  <c r="H314" i="6"/>
  <c r="I314" i="6"/>
  <c r="H513" i="6"/>
  <c r="I513" i="6"/>
  <c r="H109" i="6"/>
  <c r="I109" i="6"/>
  <c r="H110" i="6"/>
  <c r="I110" i="6"/>
  <c r="H536" i="6"/>
  <c r="I536" i="6"/>
  <c r="H517" i="6"/>
  <c r="I517" i="6"/>
  <c r="H115" i="6"/>
  <c r="I115" i="6"/>
  <c r="H402" i="6"/>
  <c r="I402" i="6"/>
  <c r="H312" i="6"/>
  <c r="I312" i="6"/>
  <c r="H81" i="6"/>
  <c r="I81" i="6"/>
  <c r="H80" i="6"/>
  <c r="I80" i="6"/>
  <c r="H510" i="6"/>
  <c r="I510" i="6"/>
  <c r="H243" i="6"/>
  <c r="I243" i="6"/>
  <c r="H503" i="6"/>
  <c r="I503" i="6"/>
  <c r="H507" i="6"/>
  <c r="I507" i="6"/>
  <c r="H504" i="6"/>
  <c r="I504" i="6"/>
  <c r="H547" i="6"/>
  <c r="I547" i="6"/>
  <c r="H377" i="6"/>
  <c r="I377" i="6"/>
  <c r="H74" i="6"/>
  <c r="I74" i="6"/>
  <c r="H392" i="6"/>
  <c r="I392" i="6"/>
  <c r="H145" i="6"/>
  <c r="I145" i="6"/>
  <c r="H151" i="6"/>
  <c r="I151" i="6"/>
  <c r="H152" i="6"/>
  <c r="I152" i="6"/>
  <c r="H404" i="6"/>
  <c r="I404" i="6"/>
  <c r="H174" i="6"/>
  <c r="I174" i="6"/>
  <c r="H181" i="6"/>
  <c r="I181" i="6"/>
  <c r="H546" i="6"/>
  <c r="I546" i="6"/>
  <c r="H518" i="6"/>
  <c r="I518" i="6"/>
  <c r="H221" i="6"/>
  <c r="I221" i="6"/>
  <c r="H222" i="6"/>
  <c r="I222" i="6"/>
  <c r="H251" i="6"/>
  <c r="I251" i="6"/>
  <c r="H319" i="6"/>
  <c r="I319" i="6"/>
  <c r="H86" i="6"/>
  <c r="I86" i="6"/>
  <c r="H87" i="6"/>
  <c r="I87" i="6"/>
  <c r="H88" i="6"/>
  <c r="I88" i="6"/>
  <c r="H276" i="6"/>
  <c r="I276" i="6"/>
  <c r="H362" i="6"/>
  <c r="I362" i="6"/>
  <c r="H453" i="6"/>
  <c r="I453" i="6"/>
  <c r="H448" i="6"/>
  <c r="I448" i="6"/>
  <c r="H449" i="6"/>
  <c r="I449" i="6"/>
  <c r="H333" i="6"/>
  <c r="I333" i="6"/>
  <c r="H511" i="6"/>
  <c r="I511" i="6"/>
  <c r="H264" i="6"/>
  <c r="I264" i="6"/>
  <c r="H82" i="6"/>
  <c r="I82" i="6"/>
  <c r="H83" i="6"/>
  <c r="I83" i="6"/>
  <c r="H519" i="6"/>
  <c r="I519" i="6"/>
  <c r="H505" i="6"/>
  <c r="I505" i="6"/>
  <c r="H508" i="6"/>
  <c r="I508" i="6"/>
  <c r="H506" i="6"/>
  <c r="I506" i="6"/>
  <c r="H372" i="6"/>
  <c r="I372" i="6"/>
  <c r="H371" i="6"/>
  <c r="I371" i="6"/>
  <c r="H537" i="6"/>
  <c r="I537" i="6"/>
  <c r="H227" i="6"/>
  <c r="I227" i="6"/>
  <c r="H225" i="6"/>
  <c r="I225" i="6"/>
  <c r="H201" i="6"/>
  <c r="I201" i="6"/>
  <c r="H78" i="6"/>
  <c r="I78" i="6"/>
  <c r="J78" i="6" s="1"/>
  <c r="K78" i="6" s="1"/>
  <c r="H77" i="6"/>
  <c r="J77" i="6" s="1"/>
  <c r="K77" i="6" s="1"/>
  <c r="I77" i="6"/>
  <c r="H488" i="6"/>
  <c r="I488" i="6"/>
  <c r="H500" i="6"/>
  <c r="J500" i="6" s="1"/>
  <c r="K500" i="6" s="1"/>
  <c r="I500" i="6"/>
  <c r="H139" i="6"/>
  <c r="I139" i="6"/>
  <c r="J139" i="6" s="1"/>
  <c r="K139" i="6" s="1"/>
  <c r="H253" i="6"/>
  <c r="I253" i="6"/>
  <c r="H137" i="6"/>
  <c r="I137" i="6"/>
  <c r="H522" i="6"/>
  <c r="I522" i="6"/>
  <c r="J522" i="6"/>
  <c r="K522" i="6" s="1"/>
  <c r="H520" i="6"/>
  <c r="I520" i="6"/>
  <c r="H521" i="6"/>
  <c r="I521" i="6"/>
  <c r="H184" i="6"/>
  <c r="J184" i="6" s="1"/>
  <c r="K184" i="6" s="1"/>
  <c r="I184" i="6"/>
  <c r="H198" i="6"/>
  <c r="I198" i="6"/>
  <c r="J198" i="6"/>
  <c r="K198" i="6" s="1"/>
  <c r="H71" i="6"/>
  <c r="I71" i="6"/>
  <c r="J71" i="6" s="1"/>
  <c r="K71" i="6" s="1"/>
  <c r="H72" i="6"/>
  <c r="I72" i="6"/>
  <c r="H51" i="6"/>
  <c r="I51" i="6"/>
  <c r="H47" i="6"/>
  <c r="I47" i="6"/>
  <c r="H15" i="6"/>
  <c r="I15" i="6"/>
  <c r="J15" i="6"/>
  <c r="K15" i="6" s="1"/>
  <c r="H348" i="6"/>
  <c r="I348" i="6"/>
  <c r="H278" i="6"/>
  <c r="I278" i="6"/>
  <c r="H497" i="6"/>
  <c r="I497" i="6"/>
  <c r="J497" i="6"/>
  <c r="K497" i="6" s="1"/>
  <c r="H279" i="6"/>
  <c r="J279" i="6" s="1"/>
  <c r="K279" i="6" s="1"/>
  <c r="I279" i="6"/>
  <c r="H212" i="6"/>
  <c r="I212" i="6"/>
  <c r="H446" i="6"/>
  <c r="I446" i="6"/>
  <c r="H447" i="6"/>
  <c r="I447" i="6"/>
  <c r="H368" i="6"/>
  <c r="I368" i="6"/>
  <c r="J368" i="6" s="1"/>
  <c r="K368" i="6" s="1"/>
  <c r="H367" i="6"/>
  <c r="I367" i="6"/>
  <c r="H147" i="6"/>
  <c r="I147" i="6"/>
  <c r="H316" i="6"/>
  <c r="I316" i="6"/>
  <c r="J316" i="6" s="1"/>
  <c r="K316" i="6" s="1"/>
  <c r="H315" i="6"/>
  <c r="J315" i="6" s="1"/>
  <c r="K315" i="6" s="1"/>
  <c r="I315" i="6"/>
  <c r="H475" i="6"/>
  <c r="I475" i="6"/>
  <c r="J475" i="6"/>
  <c r="K475" i="6" s="1"/>
  <c r="H293" i="6"/>
  <c r="I293" i="6"/>
  <c r="H252" i="6"/>
  <c r="I252" i="6"/>
  <c r="J252" i="6" s="1"/>
  <c r="K252" i="6" s="1"/>
  <c r="H266" i="6"/>
  <c r="J266" i="6" s="1"/>
  <c r="K266" i="6" s="1"/>
  <c r="I266" i="6"/>
  <c r="H335" i="6"/>
  <c r="I335" i="6"/>
  <c r="H295" i="6"/>
  <c r="I295" i="6"/>
  <c r="J295" i="6" s="1"/>
  <c r="K295" i="6" s="1"/>
  <c r="H321" i="6"/>
  <c r="I321" i="6"/>
  <c r="J321" i="6" s="1"/>
  <c r="K321" i="6" s="1"/>
  <c r="H320" i="6"/>
  <c r="I320" i="6"/>
  <c r="H136" i="6"/>
  <c r="I136" i="6"/>
  <c r="H140" i="6"/>
  <c r="I140" i="6"/>
  <c r="J140" i="6" s="1"/>
  <c r="K140" i="6" s="1"/>
  <c r="H141" i="6"/>
  <c r="I141" i="6"/>
  <c r="H153" i="6"/>
  <c r="I153" i="6"/>
  <c r="J153" i="6"/>
  <c r="K153" i="6" s="1"/>
  <c r="H154" i="6"/>
  <c r="I154" i="6"/>
  <c r="H523" i="6"/>
  <c r="I523" i="6"/>
  <c r="J523" i="6" s="1"/>
  <c r="K523" i="6" s="1"/>
  <c r="H525" i="6"/>
  <c r="I525" i="6"/>
  <c r="J525" i="6" s="1"/>
  <c r="K525" i="6" s="1"/>
  <c r="H524" i="6"/>
  <c r="I524" i="6"/>
  <c r="H273" i="6"/>
  <c r="I273" i="6"/>
  <c r="J273" i="6"/>
  <c r="K273" i="6" s="1"/>
  <c r="H191" i="6"/>
  <c r="I191" i="6"/>
  <c r="H189" i="6"/>
  <c r="I189" i="6"/>
  <c r="J189" i="6" s="1"/>
  <c r="K189" i="6" s="1"/>
  <c r="H190" i="6"/>
  <c r="I190" i="6"/>
  <c r="H530" i="6"/>
  <c r="I530" i="6"/>
  <c r="J530" i="6" s="1"/>
  <c r="K530" i="6" s="1"/>
  <c r="H211" i="6"/>
  <c r="I211" i="6"/>
  <c r="H142" i="6"/>
  <c r="I142" i="6"/>
  <c r="J142" i="6" s="1"/>
  <c r="K142" i="6" s="1"/>
  <c r="H364" i="6"/>
  <c r="I364" i="6"/>
  <c r="H138" i="6"/>
  <c r="I138" i="6"/>
  <c r="J138" i="6" s="1"/>
  <c r="K138" i="6" s="1"/>
  <c r="H149" i="6"/>
  <c r="I149" i="6"/>
  <c r="H492" i="6"/>
  <c r="I492" i="6"/>
  <c r="H205" i="6"/>
  <c r="I205" i="6"/>
  <c r="H204" i="6"/>
  <c r="I204" i="6"/>
  <c r="H104" i="6"/>
  <c r="I104" i="6"/>
  <c r="H207" i="6"/>
  <c r="I207" i="6"/>
  <c r="H206" i="6"/>
  <c r="I206" i="6"/>
  <c r="H48" i="6"/>
  <c r="I48" i="6"/>
  <c r="H44" i="6"/>
  <c r="I44" i="6"/>
  <c r="H280" i="6"/>
  <c r="I280" i="6"/>
  <c r="I479" i="6"/>
  <c r="H479" i="6"/>
  <c r="H496" i="6"/>
  <c r="I496" i="6"/>
  <c r="H489" i="6"/>
  <c r="I489" i="6"/>
  <c r="H490" i="6"/>
  <c r="I490" i="6"/>
  <c r="H291" i="6"/>
  <c r="I291" i="6"/>
  <c r="H244" i="6"/>
  <c r="I244" i="6"/>
  <c r="H268" i="6"/>
  <c r="I268" i="6"/>
  <c r="H269" i="6"/>
  <c r="I269" i="6"/>
  <c r="H186" i="6"/>
  <c r="I186" i="6"/>
  <c r="H102" i="6"/>
  <c r="I102" i="6"/>
  <c r="H103" i="6"/>
  <c r="I103" i="6"/>
  <c r="H265" i="6"/>
  <c r="I265" i="6"/>
  <c r="H472" i="6"/>
  <c r="I472" i="6"/>
  <c r="H107" i="6"/>
  <c r="I107" i="6"/>
  <c r="H159" i="6"/>
  <c r="I159" i="6"/>
  <c r="H394" i="6"/>
  <c r="I394" i="6"/>
  <c r="H245" i="6"/>
  <c r="I245" i="6"/>
  <c r="H393" i="6"/>
  <c r="I393" i="6"/>
  <c r="H474" i="6"/>
  <c r="I474" i="6"/>
  <c r="H324" i="6"/>
  <c r="I324" i="6"/>
  <c r="H106" i="6"/>
  <c r="I106" i="6"/>
  <c r="H160" i="6"/>
  <c r="I160" i="6"/>
  <c r="H161" i="6"/>
  <c r="I161" i="6"/>
  <c r="H498" i="6"/>
  <c r="I498" i="6"/>
  <c r="H176" i="6"/>
  <c r="I176" i="6"/>
  <c r="H223" i="6"/>
  <c r="I223" i="6"/>
  <c r="H460" i="6"/>
  <c r="I460" i="6"/>
  <c r="H397" i="6"/>
  <c r="I397" i="6"/>
  <c r="H398" i="6"/>
  <c r="I398" i="6"/>
  <c r="H473" i="6"/>
  <c r="I473" i="6"/>
  <c r="H199" i="6"/>
  <c r="I199" i="6"/>
  <c r="H375" i="6"/>
  <c r="I375" i="6"/>
  <c r="H344" i="6"/>
  <c r="I344" i="6"/>
  <c r="H345" i="6"/>
  <c r="I345" i="6"/>
  <c r="H379" i="6"/>
  <c r="I379" i="6"/>
  <c r="H380" i="6"/>
  <c r="I380" i="6"/>
  <c r="H292" i="6"/>
  <c r="I292" i="6"/>
  <c r="H395" i="6"/>
  <c r="I395" i="6"/>
  <c r="H396" i="6"/>
  <c r="I396" i="6"/>
  <c r="H491" i="6"/>
  <c r="I491" i="6"/>
  <c r="H334" i="6"/>
  <c r="I334" i="6"/>
  <c r="H84" i="6"/>
  <c r="I84" i="6"/>
  <c r="H178" i="6"/>
  <c r="I178" i="6"/>
  <c r="H376" i="6"/>
  <c r="I376" i="6"/>
  <c r="H531" i="6"/>
  <c r="I531" i="6"/>
  <c r="H313" i="6"/>
  <c r="I313" i="6"/>
  <c r="H442" i="6"/>
  <c r="I442" i="6"/>
  <c r="H443" i="6"/>
  <c r="I443" i="6"/>
  <c r="H177" i="6"/>
  <c r="I177" i="6"/>
  <c r="H114" i="6"/>
  <c r="I114" i="6"/>
  <c r="H400" i="6"/>
  <c r="I400" i="6"/>
  <c r="H515" i="6"/>
  <c r="I515" i="6"/>
  <c r="H514" i="6"/>
  <c r="I514" i="6"/>
  <c r="H535" i="6"/>
  <c r="I535" i="6"/>
  <c r="H378" i="6"/>
  <c r="I378" i="6"/>
  <c r="H270" i="6"/>
  <c r="I270" i="6"/>
  <c r="H79" i="6"/>
  <c r="I79" i="6"/>
  <c r="H271" i="6"/>
  <c r="I271" i="6"/>
  <c r="H105" i="6"/>
  <c r="I105" i="6"/>
  <c r="H202" i="6"/>
  <c r="I202" i="6"/>
  <c r="H272" i="6"/>
  <c r="I272" i="6"/>
  <c r="H512" i="6"/>
  <c r="I512" i="6"/>
  <c r="H242" i="6"/>
  <c r="I242" i="6"/>
  <c r="H220" i="6"/>
  <c r="I220" i="6"/>
  <c r="H172" i="6"/>
  <c r="I172" i="6"/>
  <c r="H173" i="6"/>
  <c r="I173" i="6"/>
  <c r="H346" i="6"/>
  <c r="I346" i="6"/>
  <c r="H347" i="6"/>
  <c r="I347" i="6"/>
  <c r="H526" i="6"/>
  <c r="I526" i="6"/>
  <c r="H527" i="6"/>
  <c r="I527" i="6"/>
  <c r="H234" i="6"/>
  <c r="I234" i="6"/>
  <c r="H246" i="6"/>
  <c r="I246" i="6"/>
  <c r="H108" i="6"/>
  <c r="I108" i="6"/>
  <c r="H73" i="6"/>
  <c r="I73" i="6"/>
  <c r="H203" i="6"/>
  <c r="I203" i="6"/>
  <c r="H89" i="6"/>
  <c r="I89" i="6"/>
  <c r="H90" i="6"/>
  <c r="I90" i="6"/>
  <c r="H91" i="6"/>
  <c r="I91" i="6"/>
  <c r="H365" i="6"/>
  <c r="I365" i="6"/>
  <c r="H509" i="6"/>
  <c r="I509" i="6"/>
  <c r="H401" i="6"/>
  <c r="I401" i="6"/>
  <c r="H386" i="6"/>
  <c r="I386" i="6"/>
  <c r="H387" i="6"/>
  <c r="I387" i="6"/>
  <c r="H388" i="6"/>
  <c r="I388" i="6"/>
  <c r="H389" i="6"/>
  <c r="I389" i="6"/>
  <c r="H390" i="6"/>
  <c r="I390" i="6"/>
  <c r="H391" i="6"/>
  <c r="I391" i="6"/>
  <c r="H486" i="6"/>
  <c r="I486" i="6"/>
  <c r="H501" i="6"/>
  <c r="I501" i="6"/>
  <c r="H502" i="6"/>
  <c r="I502" i="6"/>
  <c r="H516" i="6"/>
  <c r="I516" i="6"/>
  <c r="I495" i="6"/>
  <c r="H495" i="6"/>
  <c r="J136" i="6" l="1"/>
  <c r="K136" i="6" s="1"/>
  <c r="J335" i="6"/>
  <c r="K335" i="6" s="1"/>
  <c r="J47" i="6"/>
  <c r="K47" i="6" s="1"/>
  <c r="J72" i="6"/>
  <c r="K72" i="6" s="1"/>
  <c r="J137" i="6"/>
  <c r="K137" i="6" s="1"/>
  <c r="J8" i="6"/>
  <c r="K8" i="6" s="1"/>
  <c r="J457" i="6"/>
  <c r="K457" i="6" s="1"/>
  <c r="J126" i="6"/>
  <c r="K126" i="6" s="1"/>
  <c r="J540" i="6"/>
  <c r="K540" i="6" s="1"/>
  <c r="J543" i="6"/>
  <c r="K543" i="6" s="1"/>
  <c r="J350" i="6"/>
  <c r="K350" i="6" s="1"/>
  <c r="J524" i="6"/>
  <c r="K524" i="6" s="1"/>
  <c r="J278" i="6"/>
  <c r="K278" i="6" s="1"/>
  <c r="J240" i="6"/>
  <c r="K240" i="6" s="1"/>
  <c r="J166" i="6"/>
  <c r="K166" i="6" s="1"/>
  <c r="J433" i="6"/>
  <c r="K433" i="6" s="1"/>
  <c r="J147" i="6"/>
  <c r="K147" i="6" s="1"/>
  <c r="J447" i="6"/>
  <c r="K447" i="6" s="1"/>
  <c r="J212" i="6"/>
  <c r="K212" i="6" s="1"/>
  <c r="J201" i="6"/>
  <c r="K201" i="6" s="1"/>
  <c r="J227" i="6"/>
  <c r="K227" i="6" s="1"/>
  <c r="J371" i="6"/>
  <c r="K371" i="6" s="1"/>
  <c r="J505" i="6"/>
  <c r="K505" i="6" s="1"/>
  <c r="J264" i="6"/>
  <c r="K264" i="6" s="1"/>
  <c r="J448" i="6"/>
  <c r="K448" i="6" s="1"/>
  <c r="J88" i="6"/>
  <c r="K88" i="6" s="1"/>
  <c r="J251" i="6"/>
  <c r="K251" i="6" s="1"/>
  <c r="J546" i="6"/>
  <c r="K546" i="6" s="1"/>
  <c r="J152" i="6"/>
  <c r="K152" i="6" s="1"/>
  <c r="J74" i="6"/>
  <c r="K74" i="6" s="1"/>
  <c r="J507" i="6"/>
  <c r="K507" i="6" s="1"/>
  <c r="J80" i="6"/>
  <c r="K80" i="6" s="1"/>
  <c r="J115" i="6"/>
  <c r="K115" i="6" s="1"/>
  <c r="J109" i="6"/>
  <c r="K109" i="6" s="1"/>
  <c r="J113" i="6"/>
  <c r="K113" i="6" s="1"/>
  <c r="J544" i="6"/>
  <c r="K544" i="6" s="1"/>
  <c r="J284" i="6"/>
  <c r="K284" i="6" s="1"/>
  <c r="J187" i="6"/>
  <c r="K187" i="6" s="1"/>
  <c r="J146" i="6"/>
  <c r="K146" i="6" s="1"/>
  <c r="J31" i="6"/>
  <c r="K31" i="6" s="1"/>
  <c r="J29" i="6"/>
  <c r="K29" i="6" s="1"/>
  <c r="J233" i="6"/>
  <c r="K233" i="6" s="1"/>
  <c r="J112" i="6"/>
  <c r="K112" i="6" s="1"/>
  <c r="J330" i="6"/>
  <c r="K330" i="6" s="1"/>
  <c r="J169" i="6"/>
  <c r="K169" i="6" s="1"/>
  <c r="J288" i="6"/>
  <c r="K288" i="6" s="1"/>
  <c r="J215" i="6"/>
  <c r="K215" i="6" s="1"/>
  <c r="J92" i="6"/>
  <c r="K92" i="6" s="1"/>
  <c r="J427" i="6"/>
  <c r="K427" i="6" s="1"/>
  <c r="J528" i="6"/>
  <c r="K528" i="6" s="1"/>
  <c r="J337" i="6"/>
  <c r="K337" i="6" s="1"/>
  <c r="J99" i="6"/>
  <c r="K99" i="6" s="1"/>
  <c r="J318" i="6"/>
  <c r="K318" i="6" s="1"/>
  <c r="J209" i="6"/>
  <c r="K209" i="6" s="1"/>
  <c r="J299" i="6"/>
  <c r="K299" i="6" s="1"/>
  <c r="J445" i="6"/>
  <c r="K445" i="6" s="1"/>
  <c r="J302" i="6"/>
  <c r="K302" i="6" s="1"/>
  <c r="J548" i="6"/>
  <c r="K548" i="6" s="1"/>
  <c r="J476" i="6"/>
  <c r="K476" i="6" s="1"/>
  <c r="J192" i="6"/>
  <c r="K192" i="6" s="1"/>
  <c r="J280" i="6"/>
  <c r="K280" i="6" s="1"/>
  <c r="J521" i="6"/>
  <c r="K521" i="6" s="1"/>
  <c r="J488" i="6"/>
  <c r="K488" i="6" s="1"/>
  <c r="J238" i="6"/>
  <c r="K238" i="6" s="1"/>
  <c r="J236" i="6"/>
  <c r="K236" i="6" s="1"/>
  <c r="J124" i="6"/>
  <c r="K124" i="6" s="1"/>
  <c r="J170" i="6"/>
  <c r="K170" i="6" s="1"/>
  <c r="J415" i="6"/>
  <c r="K415" i="6" s="1"/>
  <c r="J425" i="6"/>
  <c r="K425" i="6" s="1"/>
  <c r="J342" i="6"/>
  <c r="K342" i="6" s="1"/>
  <c r="J18" i="6"/>
  <c r="K18" i="6" s="1"/>
  <c r="J27" i="6"/>
  <c r="K27" i="6" s="1"/>
  <c r="J479" i="6"/>
  <c r="K479" i="6" s="1"/>
  <c r="J364" i="6"/>
  <c r="K364" i="6" s="1"/>
  <c r="J211" i="6"/>
  <c r="K211" i="6" s="1"/>
  <c r="J190" i="6"/>
  <c r="K190" i="6" s="1"/>
  <c r="J191" i="6"/>
  <c r="K191" i="6" s="1"/>
  <c r="J154" i="6"/>
  <c r="K154" i="6" s="1"/>
  <c r="J141" i="6"/>
  <c r="K141" i="6" s="1"/>
  <c r="J320" i="6"/>
  <c r="K320" i="6" s="1"/>
  <c r="J293" i="6"/>
  <c r="K293" i="6" s="1"/>
  <c r="J367" i="6"/>
  <c r="K367" i="6" s="1"/>
  <c r="J446" i="6"/>
  <c r="K446" i="6" s="1"/>
  <c r="J348" i="6"/>
  <c r="K348" i="6" s="1"/>
  <c r="J51" i="6"/>
  <c r="K51" i="6" s="1"/>
  <c r="J520" i="6"/>
  <c r="K520" i="6" s="1"/>
  <c r="J253" i="6"/>
  <c r="K253" i="6" s="1"/>
  <c r="J225" i="6"/>
  <c r="K225" i="6" s="1"/>
  <c r="J385" i="6"/>
  <c r="K385" i="6" s="1"/>
  <c r="J76" i="6"/>
  <c r="K76" i="6" s="1"/>
  <c r="J373" i="6"/>
  <c r="K373" i="6" s="1"/>
  <c r="J403" i="6"/>
  <c r="K403" i="6" s="1"/>
  <c r="J235" i="6"/>
  <c r="K235" i="6" s="1"/>
  <c r="J281" i="6"/>
  <c r="K281" i="6" s="1"/>
  <c r="J127" i="6"/>
  <c r="K127" i="6" s="1"/>
  <c r="J285" i="6"/>
  <c r="K285" i="6" s="1"/>
  <c r="J541" i="6"/>
  <c r="K541" i="6" s="1"/>
  <c r="J441" i="6"/>
  <c r="K441" i="6" s="1"/>
  <c r="J125" i="6"/>
  <c r="K125" i="6" s="1"/>
  <c r="J70" i="6"/>
  <c r="K70" i="6" s="1"/>
  <c r="J408" i="6"/>
  <c r="K408" i="6" s="1"/>
  <c r="J25" i="6"/>
  <c r="K25" i="6" s="1"/>
  <c r="J40" i="6"/>
  <c r="K40" i="6" s="1"/>
  <c r="J360" i="6"/>
  <c r="K360" i="6" s="1"/>
  <c r="J218" i="6"/>
  <c r="K218" i="6" s="1"/>
  <c r="J249" i="6"/>
  <c r="K249" i="6" s="1"/>
  <c r="J26" i="6"/>
  <c r="K26" i="6" s="1"/>
  <c r="J52" i="6"/>
  <c r="K52" i="6" s="1"/>
  <c r="J48" i="6"/>
  <c r="K48" i="6" s="1"/>
  <c r="J207" i="6"/>
  <c r="K207" i="6" s="1"/>
  <c r="J204" i="6"/>
  <c r="K204" i="6" s="1"/>
  <c r="J492" i="6"/>
  <c r="K492" i="6" s="1"/>
  <c r="J224" i="6"/>
  <c r="K224" i="6" s="1"/>
  <c r="J241" i="6"/>
  <c r="K241" i="6" s="1"/>
  <c r="J200" i="6"/>
  <c r="K200" i="6" s="1"/>
  <c r="J262" i="6"/>
  <c r="K262" i="6" s="1"/>
  <c r="J459" i="6"/>
  <c r="K459" i="6" s="1"/>
  <c r="J150" i="6"/>
  <c r="K150" i="6" s="1"/>
  <c r="J370" i="6"/>
  <c r="K370" i="6" s="1"/>
  <c r="J44" i="6"/>
  <c r="K44" i="6" s="1"/>
  <c r="J206" i="6"/>
  <c r="K206" i="6" s="1"/>
  <c r="J104" i="6"/>
  <c r="K104" i="6" s="1"/>
  <c r="J205" i="6"/>
  <c r="K205" i="6" s="1"/>
  <c r="J149" i="6"/>
  <c r="K149" i="6" s="1"/>
  <c r="J513" i="6"/>
  <c r="K513" i="6" s="1"/>
  <c r="J75" i="6"/>
  <c r="K75" i="6" s="1"/>
  <c r="J437" i="6"/>
  <c r="K437" i="6" s="1"/>
  <c r="J121" i="6"/>
  <c r="K121" i="6" s="1"/>
  <c r="J66" i="6"/>
  <c r="K66" i="6" s="1"/>
  <c r="J33" i="6"/>
  <c r="K33" i="6" s="1"/>
  <c r="J50" i="6"/>
  <c r="K50" i="6" s="1"/>
  <c r="J327" i="6"/>
  <c r="K327" i="6" s="1"/>
  <c r="J158" i="6"/>
  <c r="K158" i="6" s="1"/>
  <c r="J165" i="6"/>
  <c r="K165" i="6" s="1"/>
  <c r="J338" i="6"/>
  <c r="K338" i="6" s="1"/>
  <c r="J97" i="6"/>
  <c r="K97" i="6" s="1"/>
  <c r="J193" i="6"/>
  <c r="K193" i="6" s="1"/>
  <c r="J529" i="6"/>
  <c r="K529" i="6" s="1"/>
  <c r="J49" i="6"/>
  <c r="K49" i="6" s="1"/>
  <c r="J306" i="6"/>
  <c r="K306" i="6" s="1"/>
  <c r="J248" i="6"/>
  <c r="K248" i="6" s="1"/>
  <c r="J317" i="6"/>
  <c r="K317" i="6" s="1"/>
  <c r="J439" i="6"/>
  <c r="K439" i="6" s="1"/>
  <c r="J69" i="6"/>
  <c r="K69" i="6" s="1"/>
  <c r="J303" i="6"/>
  <c r="K303" i="6" s="1"/>
  <c r="J185" i="6"/>
  <c r="K185" i="6" s="1"/>
  <c r="J493" i="6"/>
  <c r="K493" i="6" s="1"/>
  <c r="J294" i="6"/>
  <c r="K294" i="6" s="1"/>
  <c r="J331" i="6"/>
  <c r="K331" i="6" s="1"/>
  <c r="J300" i="6"/>
  <c r="K300" i="6" s="1"/>
  <c r="J118" i="6"/>
  <c r="K118" i="6" s="1"/>
  <c r="J62" i="6"/>
  <c r="K62" i="6" s="1"/>
  <c r="J111" i="6"/>
  <c r="K111" i="6" s="1"/>
  <c r="J435" i="6"/>
  <c r="K435" i="6" s="1"/>
  <c r="J329" i="6"/>
  <c r="K329" i="6" s="1"/>
  <c r="J296" i="6"/>
  <c r="K296" i="6" s="1"/>
  <c r="J355" i="6"/>
  <c r="K355" i="6" s="1"/>
  <c r="J214" i="6"/>
  <c r="K214" i="6" s="1"/>
  <c r="J426" i="6"/>
  <c r="K426" i="6" s="1"/>
  <c r="J533" i="6"/>
  <c r="K533" i="6" s="1"/>
  <c r="J277" i="6"/>
  <c r="K277" i="6" s="1"/>
  <c r="J287" i="6"/>
  <c r="K287" i="6" s="1"/>
  <c r="J444" i="6"/>
  <c r="K444" i="6" s="1"/>
  <c r="J247" i="6"/>
  <c r="K247" i="6" s="1"/>
  <c r="J208" i="6"/>
  <c r="K208" i="6" s="1"/>
  <c r="J298" i="6"/>
  <c r="K298" i="6" s="1"/>
  <c r="J304" i="6"/>
  <c r="K304" i="6" s="1"/>
  <c r="J308" i="6"/>
  <c r="K308" i="6" s="1"/>
  <c r="J336" i="6"/>
  <c r="K336" i="6" s="1"/>
  <c r="J301" i="6"/>
  <c r="K301" i="6" s="1"/>
  <c r="J537" i="6"/>
  <c r="K537" i="6" s="1"/>
  <c r="J508" i="6"/>
  <c r="K508" i="6" s="1"/>
  <c r="J82" i="6"/>
  <c r="K82" i="6" s="1"/>
  <c r="J449" i="6"/>
  <c r="K449" i="6" s="1"/>
  <c r="J276" i="6"/>
  <c r="K276" i="6" s="1"/>
  <c r="J319" i="6"/>
  <c r="K319" i="6" s="1"/>
  <c r="J518" i="6"/>
  <c r="K518" i="6" s="1"/>
  <c r="J404" i="6"/>
  <c r="K404" i="6" s="1"/>
  <c r="J392" i="6"/>
  <c r="K392" i="6" s="1"/>
  <c r="J504" i="6"/>
  <c r="K504" i="6" s="1"/>
  <c r="J510" i="6"/>
  <c r="K510" i="6" s="1"/>
  <c r="J402" i="6"/>
  <c r="K402" i="6" s="1"/>
  <c r="J110" i="6"/>
  <c r="K110" i="6" s="1"/>
  <c r="J85" i="6"/>
  <c r="K85" i="6" s="1"/>
  <c r="J9" i="6"/>
  <c r="K9" i="6" s="1"/>
  <c r="J382" i="6"/>
  <c r="K382" i="6" s="1"/>
  <c r="J369" i="6"/>
  <c r="K369" i="6" s="1"/>
  <c r="J506" i="6"/>
  <c r="K506" i="6" s="1"/>
  <c r="J83" i="6"/>
  <c r="K83" i="6" s="1"/>
  <c r="J333" i="6"/>
  <c r="K333" i="6" s="1"/>
  <c r="J362" i="6"/>
  <c r="K362" i="6" s="1"/>
  <c r="J86" i="6"/>
  <c r="K86" i="6" s="1"/>
  <c r="J221" i="6"/>
  <c r="K221" i="6" s="1"/>
  <c r="J174" i="6"/>
  <c r="K174" i="6" s="1"/>
  <c r="J145" i="6"/>
  <c r="K145" i="6" s="1"/>
  <c r="J547" i="6"/>
  <c r="K547" i="6" s="1"/>
  <c r="J243" i="6"/>
  <c r="K243" i="6" s="1"/>
  <c r="J312" i="6"/>
  <c r="K312" i="6" s="1"/>
  <c r="J536" i="6"/>
  <c r="K536" i="6" s="1"/>
  <c r="J374" i="6"/>
  <c r="K374" i="6" s="1"/>
  <c r="J399" i="6"/>
  <c r="K399" i="6" s="1"/>
  <c r="J372" i="6"/>
  <c r="K372" i="6" s="1"/>
  <c r="J519" i="6"/>
  <c r="K519" i="6" s="1"/>
  <c r="J511" i="6"/>
  <c r="K511" i="6" s="1"/>
  <c r="J453" i="6"/>
  <c r="K453" i="6" s="1"/>
  <c r="J87" i="6"/>
  <c r="K87" i="6" s="1"/>
  <c r="J222" i="6"/>
  <c r="K222" i="6" s="1"/>
  <c r="J181" i="6"/>
  <c r="K181" i="6" s="1"/>
  <c r="J151" i="6"/>
  <c r="K151" i="6" s="1"/>
  <c r="J377" i="6"/>
  <c r="K377" i="6" s="1"/>
  <c r="J503" i="6"/>
  <c r="K503" i="6" s="1"/>
  <c r="J81" i="6"/>
  <c r="K81" i="6" s="1"/>
  <c r="J517" i="6"/>
  <c r="K517" i="6" s="1"/>
  <c r="J383" i="6"/>
  <c r="K383" i="6" s="1"/>
  <c r="J487" i="6"/>
  <c r="K487" i="6" s="1"/>
  <c r="J381" i="6"/>
  <c r="K381" i="6" s="1"/>
  <c r="J179" i="6"/>
  <c r="K179" i="6" s="1"/>
  <c r="J314" i="6"/>
  <c r="K314" i="6" s="1"/>
  <c r="J384" i="6"/>
  <c r="K384" i="6" s="1"/>
  <c r="J499" i="6"/>
  <c r="K499" i="6" s="1"/>
  <c r="J405" i="6"/>
  <c r="K405" i="6" s="1"/>
  <c r="J226" i="6"/>
  <c r="K226" i="6" s="1"/>
  <c r="J263" i="6"/>
  <c r="K263" i="6" s="1"/>
  <c r="J180" i="6"/>
  <c r="K180" i="6" s="1"/>
  <c r="J290" i="6"/>
  <c r="K290" i="6" s="1"/>
  <c r="J349" i="6"/>
  <c r="K349" i="6" s="1"/>
  <c r="J502" i="6"/>
  <c r="K502" i="6" s="1"/>
  <c r="J345" i="6"/>
  <c r="K345" i="6" s="1"/>
  <c r="J393" i="6"/>
  <c r="K393" i="6" s="1"/>
  <c r="J375" i="6"/>
  <c r="K375" i="6" s="1"/>
  <c r="J473" i="6"/>
  <c r="K473" i="6" s="1"/>
  <c r="J397" i="6"/>
  <c r="K397" i="6" s="1"/>
  <c r="J223" i="6"/>
  <c r="K223" i="6" s="1"/>
  <c r="J498" i="6"/>
  <c r="K498" i="6" s="1"/>
  <c r="J160" i="6"/>
  <c r="K160" i="6" s="1"/>
  <c r="J324" i="6"/>
  <c r="K324" i="6" s="1"/>
  <c r="J394" i="6"/>
  <c r="K394" i="6" s="1"/>
  <c r="J391" i="6"/>
  <c r="K391" i="6" s="1"/>
  <c r="J389" i="6"/>
  <c r="K389" i="6" s="1"/>
  <c r="J387" i="6"/>
  <c r="K387" i="6" s="1"/>
  <c r="J401" i="6"/>
  <c r="K401" i="6" s="1"/>
  <c r="J365" i="6"/>
  <c r="K365" i="6" s="1"/>
  <c r="J90" i="6"/>
  <c r="K90" i="6" s="1"/>
  <c r="J203" i="6"/>
  <c r="K203" i="6" s="1"/>
  <c r="J108" i="6"/>
  <c r="K108" i="6" s="1"/>
  <c r="J234" i="6"/>
  <c r="K234" i="6" s="1"/>
  <c r="J526" i="6"/>
  <c r="K526" i="6" s="1"/>
  <c r="J346" i="6"/>
  <c r="K346" i="6" s="1"/>
  <c r="J172" i="6"/>
  <c r="K172" i="6" s="1"/>
  <c r="J242" i="6"/>
  <c r="K242" i="6" s="1"/>
  <c r="J272" i="6"/>
  <c r="K272" i="6" s="1"/>
  <c r="J105" i="6"/>
  <c r="K105" i="6" s="1"/>
  <c r="J79" i="6"/>
  <c r="K79" i="6" s="1"/>
  <c r="J378" i="6"/>
  <c r="K378" i="6" s="1"/>
  <c r="J514" i="6"/>
  <c r="K514" i="6" s="1"/>
  <c r="J400" i="6"/>
  <c r="K400" i="6" s="1"/>
  <c r="J177" i="6"/>
  <c r="K177" i="6" s="1"/>
  <c r="J442" i="6"/>
  <c r="K442" i="6" s="1"/>
  <c r="J531" i="6"/>
  <c r="K531" i="6" s="1"/>
  <c r="J178" i="6"/>
  <c r="K178" i="6" s="1"/>
  <c r="J334" i="6"/>
  <c r="K334" i="6" s="1"/>
  <c r="J396" i="6"/>
  <c r="K396" i="6" s="1"/>
  <c r="J292" i="6"/>
  <c r="K292" i="6" s="1"/>
  <c r="J379" i="6"/>
  <c r="K379" i="6" s="1"/>
  <c r="J386" i="6"/>
  <c r="K386" i="6" s="1"/>
  <c r="J91" i="6"/>
  <c r="K91" i="6" s="1"/>
  <c r="J73" i="6"/>
  <c r="K73" i="6" s="1"/>
  <c r="J527" i="6"/>
  <c r="K527" i="6" s="1"/>
  <c r="J173" i="6"/>
  <c r="K173" i="6" s="1"/>
  <c r="J512" i="6"/>
  <c r="K512" i="6" s="1"/>
  <c r="J271" i="6"/>
  <c r="K271" i="6" s="1"/>
  <c r="J535" i="6"/>
  <c r="K535" i="6" s="1"/>
  <c r="J114" i="6"/>
  <c r="K114" i="6" s="1"/>
  <c r="J313" i="6"/>
  <c r="K313" i="6" s="1"/>
  <c r="J84" i="6"/>
  <c r="K84" i="6" s="1"/>
  <c r="J395" i="6"/>
  <c r="K395" i="6" s="1"/>
  <c r="J199" i="6"/>
  <c r="K199" i="6" s="1"/>
  <c r="J460" i="6"/>
  <c r="K460" i="6" s="1"/>
  <c r="J161" i="6"/>
  <c r="K161" i="6" s="1"/>
  <c r="J106" i="6"/>
  <c r="K106" i="6" s="1"/>
  <c r="J245" i="6"/>
  <c r="K245" i="6" s="1"/>
  <c r="J159" i="6"/>
  <c r="K159" i="6" s="1"/>
  <c r="J472" i="6"/>
  <c r="K472" i="6" s="1"/>
  <c r="J103" i="6"/>
  <c r="K103" i="6" s="1"/>
  <c r="J186" i="6"/>
  <c r="K186" i="6" s="1"/>
  <c r="J268" i="6"/>
  <c r="K268" i="6" s="1"/>
  <c r="J291" i="6"/>
  <c r="K291" i="6" s="1"/>
  <c r="J489" i="6"/>
  <c r="K489" i="6" s="1"/>
  <c r="J390" i="6"/>
  <c r="K390" i="6" s="1"/>
  <c r="J388" i="6"/>
  <c r="K388" i="6" s="1"/>
  <c r="J509" i="6"/>
  <c r="K509" i="6" s="1"/>
  <c r="J89" i="6"/>
  <c r="K89" i="6" s="1"/>
  <c r="J246" i="6"/>
  <c r="K246" i="6" s="1"/>
  <c r="J347" i="6"/>
  <c r="K347" i="6" s="1"/>
  <c r="J220" i="6"/>
  <c r="K220" i="6" s="1"/>
  <c r="J202" i="6"/>
  <c r="K202" i="6" s="1"/>
  <c r="J270" i="6"/>
  <c r="K270" i="6" s="1"/>
  <c r="J515" i="6"/>
  <c r="K515" i="6" s="1"/>
  <c r="J443" i="6"/>
  <c r="K443" i="6" s="1"/>
  <c r="J376" i="6"/>
  <c r="K376" i="6" s="1"/>
  <c r="J491" i="6"/>
  <c r="K491" i="6" s="1"/>
  <c r="J380" i="6"/>
  <c r="K380" i="6" s="1"/>
  <c r="J344" i="6"/>
  <c r="K344" i="6" s="1"/>
  <c r="J398" i="6"/>
  <c r="K398" i="6" s="1"/>
  <c r="J176" i="6"/>
  <c r="K176" i="6" s="1"/>
  <c r="J474" i="6"/>
  <c r="K474" i="6" s="1"/>
  <c r="J495" i="6"/>
  <c r="K495" i="6" s="1"/>
  <c r="J107" i="6"/>
  <c r="K107" i="6" s="1"/>
  <c r="J265" i="6"/>
  <c r="K265" i="6" s="1"/>
  <c r="J102" i="6"/>
  <c r="K102" i="6" s="1"/>
  <c r="J269" i="6"/>
  <c r="K269" i="6" s="1"/>
  <c r="J244" i="6"/>
  <c r="K244" i="6" s="1"/>
  <c r="J490" i="6"/>
  <c r="K490" i="6" s="1"/>
  <c r="J501" i="6"/>
  <c r="K501" i="6" s="1"/>
  <c r="J516" i="6"/>
  <c r="K516" i="6" s="1"/>
  <c r="J486" i="6"/>
  <c r="K486" i="6" s="1"/>
  <c r="J496" i="6"/>
  <c r="K496" i="6" s="1"/>
</calcChain>
</file>

<file path=xl/sharedStrings.xml><?xml version="1.0" encoding="utf-8"?>
<sst xmlns="http://schemas.openxmlformats.org/spreadsheetml/2006/main" count="4377" uniqueCount="1936">
  <si>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</si>
  <si>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</si>
  <si>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</si>
  <si>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</si>
  <si>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</si>
  <si>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</si>
  <si>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</si>
  <si>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</si>
  <si>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</si>
  <si>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</si>
  <si>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</si>
  <si>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Абакавир</t>
  </si>
  <si>
    <t>Азитромицин</t>
  </si>
  <si>
    <t>Амикацин</t>
  </si>
  <si>
    <t>Амлодипин</t>
  </si>
  <si>
    <t>Амоксициллин</t>
  </si>
  <si>
    <t>Ацикловир</t>
  </si>
  <si>
    <t>Ацикловир-АКОС</t>
  </si>
  <si>
    <t>Бетаметазон</t>
  </si>
  <si>
    <t>Бисопролол</t>
  </si>
  <si>
    <t>Ванкомицин</t>
  </si>
  <si>
    <t>Винпоцетин</t>
  </si>
  <si>
    <t>Диазепам</t>
  </si>
  <si>
    <t>Сибазон</t>
  </si>
  <si>
    <t>ЛС-001270</t>
  </si>
  <si>
    <t>4602676003284</t>
  </si>
  <si>
    <t>Диклофенак</t>
  </si>
  <si>
    <t>Диоксометилтетрагидропиримидин+Сульфадиметоксин+Тримекаин+Хлорамфеникол</t>
  </si>
  <si>
    <t>Р N000546/01</t>
  </si>
  <si>
    <t>4601026301551</t>
  </si>
  <si>
    <t>Доксазозин</t>
  </si>
  <si>
    <t>Дротаверин</t>
  </si>
  <si>
    <t>Железа [III] гидроксид полимальтозат</t>
  </si>
  <si>
    <t>Ибупрофен</t>
  </si>
  <si>
    <t>Ивабрадин</t>
  </si>
  <si>
    <t>Изосорбида динитрат</t>
  </si>
  <si>
    <t>Имипенем+[Циластатин]</t>
  </si>
  <si>
    <t>Йод+[Калия йодид+Глицерол]</t>
  </si>
  <si>
    <t>Люголя раствор с глицерином</t>
  </si>
  <si>
    <t>ЛСР-008608/09</t>
  </si>
  <si>
    <t>Иринотекан</t>
  </si>
  <si>
    <t>концентрат для приготовления раствора для инфузий, 20 мг/мл, 2 мл - флаконы (1)  - пачки картонные</t>
  </si>
  <si>
    <t>концентрат для приготовления раствора для инфузий, 20 мг/мл, 5 мл - флаконы (1)  - пачки картонные</t>
  </si>
  <si>
    <t>Калия и магния аспарагинат</t>
  </si>
  <si>
    <t>Аспаркам</t>
  </si>
  <si>
    <t>Калия йодид</t>
  </si>
  <si>
    <t>Кальция глюконат</t>
  </si>
  <si>
    <t>Капецитабин</t>
  </si>
  <si>
    <t>Клопидогрел</t>
  </si>
  <si>
    <t>Ксилометазолин</t>
  </si>
  <si>
    <t>Линезолид</t>
  </si>
  <si>
    <t>Лоперамид</t>
  </si>
  <si>
    <t>Меропенем</t>
  </si>
  <si>
    <t>Метотрексат</t>
  </si>
  <si>
    <t>4605095001831</t>
  </si>
  <si>
    <t>Метформин</t>
  </si>
  <si>
    <t>Нифедипин</t>
  </si>
  <si>
    <t>Оксалиплатин</t>
  </si>
  <si>
    <t>Октреотид</t>
  </si>
  <si>
    <t>Пентоксифиллин</t>
  </si>
  <si>
    <t>Периндоприл</t>
  </si>
  <si>
    <t>Пиразинамид</t>
  </si>
  <si>
    <t>Пирацетам</t>
  </si>
  <si>
    <t>Прокаин</t>
  </si>
  <si>
    <t>Новокаин</t>
  </si>
  <si>
    <t>Ривастигмин</t>
  </si>
  <si>
    <t>Экселон</t>
  </si>
  <si>
    <t>Такролимус</t>
  </si>
  <si>
    <t>Фолиевая кислота</t>
  </si>
  <si>
    <t>таблетки, 5 мг, 10 шт. - упаковки ячейковые контурные (2)  - пачки картонные</t>
  </si>
  <si>
    <t>Хлорамфеникол</t>
  </si>
  <si>
    <t>Левомицетин</t>
  </si>
  <si>
    <t>Хлоропирамин</t>
  </si>
  <si>
    <t>Цефуроксим</t>
  </si>
  <si>
    <t>Цефотаксим</t>
  </si>
  <si>
    <t>Цефтриаксон</t>
  </si>
  <si>
    <t>Ципрофлоксацин</t>
  </si>
  <si>
    <t>Эфавиренз</t>
  </si>
  <si>
    <t>Натрия хлорид</t>
  </si>
  <si>
    <t>Ритуксимаб</t>
  </si>
  <si>
    <t>~</t>
  </si>
  <si>
    <t>Нитразепам</t>
  </si>
  <si>
    <t>4602676002423</t>
  </si>
  <si>
    <t>Амброксол</t>
  </si>
  <si>
    <t>Дексаметазон</t>
  </si>
  <si>
    <t>Гидрокортизон</t>
  </si>
  <si>
    <t>Имипенем+Циластатин</t>
  </si>
  <si>
    <t>Тимолол</t>
  </si>
  <si>
    <t>ЛС-000247</t>
  </si>
  <si>
    <t>таблетки, 5 мг, 10 шт. - упаковки ячейковые контурные (3)  - пачки картонные</t>
  </si>
  <si>
    <t>Гепарин натрия</t>
  </si>
  <si>
    <t>Гепарин</t>
  </si>
  <si>
    <t>Вакцина для профилактики полиомиелита</t>
  </si>
  <si>
    <t>Пеметрексед</t>
  </si>
  <si>
    <t>Эверолимус</t>
  </si>
  <si>
    <t>Леналидомид</t>
  </si>
  <si>
    <t>Окситоцин</t>
  </si>
  <si>
    <t>Атазанавир</t>
  </si>
  <si>
    <t>Апротинин</t>
  </si>
  <si>
    <t>Кетопрофен</t>
  </si>
  <si>
    <t>Натрия гидрокарбонат</t>
  </si>
  <si>
    <t>Инсулин лизпро</t>
  </si>
  <si>
    <t>Смектит диоктаэдрический</t>
  </si>
  <si>
    <t>Золедроновая кислота</t>
  </si>
  <si>
    <t>ЛСР-007826/08</t>
  </si>
  <si>
    <t>Хлоргексидин</t>
  </si>
  <si>
    <t>Хлоргексидина биглюконат</t>
  </si>
  <si>
    <t>Вориконазол</t>
  </si>
  <si>
    <t>Моксифлоксацин</t>
  </si>
  <si>
    <t>таблетки, 10 мг, 10 шт. - упаковки ячейковые контурные (3)  - пачки картонные</t>
  </si>
  <si>
    <t>Амитриптилин</t>
  </si>
  <si>
    <t>Имипенем + Циластатин</t>
  </si>
  <si>
    <t>Аминосалициловая кислота</t>
  </si>
  <si>
    <t>раствор для инфузий, 0.9%, 100 мл - бутылки (1)  - пачки картонные</t>
  </si>
  <si>
    <t>Цетиризин</t>
  </si>
  <si>
    <t>Цефоперазон+[Сульбактам]</t>
  </si>
  <si>
    <t>Спиронолактон</t>
  </si>
  <si>
    <t>Кеторолак</t>
  </si>
  <si>
    <t>Транексамовая кислота</t>
  </si>
  <si>
    <t>Цефепим</t>
  </si>
  <si>
    <t>Кефсепим</t>
  </si>
  <si>
    <t>Каптоприл</t>
  </si>
  <si>
    <t>Амиодарон</t>
  </si>
  <si>
    <t>Темозоломид</t>
  </si>
  <si>
    <t>Этилметилгидроксипиридина сукцинат</t>
  </si>
  <si>
    <t>Лоратадин</t>
  </si>
  <si>
    <t>Индапамид</t>
  </si>
  <si>
    <t>Капотен</t>
  </si>
  <si>
    <t>Окситоцин-МЭЗ</t>
  </si>
  <si>
    <t>Р N000370/01</t>
  </si>
  <si>
    <t>Тетрациклин</t>
  </si>
  <si>
    <t>ЛС-002118</t>
  </si>
  <si>
    <t>Р N001456/01</t>
  </si>
  <si>
    <t>Этамзилат</t>
  </si>
  <si>
    <t>Альбумин человека</t>
  </si>
  <si>
    <t>Альбумин</t>
  </si>
  <si>
    <t>раствор для инъекций, 20 мг/мл, 2 мл - ампулы (10)  - коробки картонные</t>
  </si>
  <si>
    <t>4602824003692</t>
  </si>
  <si>
    <t>ЛСР-003973/10</t>
  </si>
  <si>
    <t>Ривароксабан</t>
  </si>
  <si>
    <t>4602676001747</t>
  </si>
  <si>
    <t>4602676007381</t>
  </si>
  <si>
    <t>концентрат для приготовления раствора для инфузий, 20 мг/мл, 15 мл - флаконы (1)  - пачки картонные</t>
  </si>
  <si>
    <t>П N013012/01</t>
  </si>
  <si>
    <t>ЛС-001005</t>
  </si>
  <si>
    <t>Нурофен Экспресс</t>
  </si>
  <si>
    <t>ЛП-002416</t>
  </si>
  <si>
    <t>4603695004108</t>
  </si>
  <si>
    <t>Бравадин</t>
  </si>
  <si>
    <t>Мебеверин</t>
  </si>
  <si>
    <t>ЛСР-007020/08</t>
  </si>
  <si>
    <t>4603695001312</t>
  </si>
  <si>
    <t>4603695001343</t>
  </si>
  <si>
    <t>Баклофен</t>
  </si>
  <si>
    <t>Ритонавир</t>
  </si>
  <si>
    <t>Атозибан</t>
  </si>
  <si>
    <t>П N014560/01</t>
  </si>
  <si>
    <t>5000158106123</t>
  </si>
  <si>
    <t xml:space="preserve">Вл.Вып.к.Перв.Уп.Втор.Уп.Пр.Дальхимфарм ОАО, Россия (2702010564); </t>
  </si>
  <si>
    <t>Р N002098/03</t>
  </si>
  <si>
    <t>4605095001848</t>
  </si>
  <si>
    <t>Метотрексат-Эбеве</t>
  </si>
  <si>
    <t>Лактулоза</t>
  </si>
  <si>
    <t>капсулы, 1 мг, 10 шт. - блистеры (5)  - пачки картонные</t>
  </si>
  <si>
    <t>L04AD02</t>
  </si>
  <si>
    <t>капсулы, 5 мг, 10 шт. - блистеры (5)  - пачки картонные</t>
  </si>
  <si>
    <t>капсулы, 0.5 мг, 10 шт. - блистеры (5)  - пачки картонные</t>
  </si>
  <si>
    <t>M01AE01</t>
  </si>
  <si>
    <t>C09AA01</t>
  </si>
  <si>
    <t>A10BA02</t>
  </si>
  <si>
    <t>Дапаглифлозин</t>
  </si>
  <si>
    <t>Эрибулин</t>
  </si>
  <si>
    <t>L01XX41</t>
  </si>
  <si>
    <t>R05CB06</t>
  </si>
  <si>
    <t>Абиратерон</t>
  </si>
  <si>
    <t>L02BX03</t>
  </si>
  <si>
    <t>Тикагрелор</t>
  </si>
  <si>
    <t>A07BC05</t>
  </si>
  <si>
    <t>B03BB01</t>
  </si>
  <si>
    <t>J01FA10</t>
  </si>
  <si>
    <t>таблетки, покрытые пленочной оболочкой, 5 мг, 14 шт. - блистеры (2)  - пачки картонные</t>
  </si>
  <si>
    <t>Натамицин</t>
  </si>
  <si>
    <t>A03AD02</t>
  </si>
  <si>
    <t>R06AE07</t>
  </si>
  <si>
    <t>L01AX03</t>
  </si>
  <si>
    <t>J05AE</t>
  </si>
  <si>
    <t>B02AA02</t>
  </si>
  <si>
    <t>C07AB07</t>
  </si>
  <si>
    <t>Фулвестрант</t>
  </si>
  <si>
    <t>L02BA03</t>
  </si>
  <si>
    <t>таблетки, 25 мг, 10 шт. - упаковки ячейковые контурные (4)  - пачки картонные</t>
  </si>
  <si>
    <t>Акридерм</t>
  </si>
  <si>
    <t>D07AC01</t>
  </si>
  <si>
    <t>N06BX18</t>
  </si>
  <si>
    <t>N06BX03</t>
  </si>
  <si>
    <t>C03BA11</t>
  </si>
  <si>
    <t>C01EB17</t>
  </si>
  <si>
    <t>J01XX08</t>
  </si>
  <si>
    <t>C08CA01</t>
  </si>
  <si>
    <t>J05AE08</t>
  </si>
  <si>
    <t>R01AA07</t>
  </si>
  <si>
    <t>капсулы, 400 мг, 10 шт. - упаковки ячейковые контурные (6)  - пачки картонные</t>
  </si>
  <si>
    <t>C09AA04</t>
  </si>
  <si>
    <t>J01BA01</t>
  </si>
  <si>
    <t>B05CB01</t>
  </si>
  <si>
    <t>таблетки, 200 мг, 10 шт. - упаковки ячейковые контурные (3)  - пачки картонные</t>
  </si>
  <si>
    <t>C01BD01</t>
  </si>
  <si>
    <t>R06AX13</t>
  </si>
  <si>
    <t>M01AB05</t>
  </si>
  <si>
    <t>A07DA03</t>
  </si>
  <si>
    <t>G02CX01</t>
  </si>
  <si>
    <t>C02CA04</t>
  </si>
  <si>
    <t>Вилдаглиптин</t>
  </si>
  <si>
    <t>A10BH02</t>
  </si>
  <si>
    <t>L01BA01</t>
  </si>
  <si>
    <t>G01AX</t>
  </si>
  <si>
    <t>M01AE03</t>
  </si>
  <si>
    <t>N01BA02</t>
  </si>
  <si>
    <t>таблетки, 25 мг, 10 шт. - упаковки ячейковые контурные (2)  - пачки картонные</t>
  </si>
  <si>
    <t>B02BX01</t>
  </si>
  <si>
    <t>Веро-метотрексат</t>
  </si>
  <si>
    <t>ЛС-002054</t>
  </si>
  <si>
    <t>J01DD01</t>
  </si>
  <si>
    <t>C03DA01</t>
  </si>
  <si>
    <t>таблетки, 10 мг, 15 шт. - блистеры (6)  - пачки картонные</t>
  </si>
  <si>
    <t>П N014556/01</t>
  </si>
  <si>
    <t>4605469002877</t>
  </si>
  <si>
    <t>таблетки, 10 мг, 15 шт. - блистеры (2)  - пачки картонные</t>
  </si>
  <si>
    <t>4605469002884</t>
  </si>
  <si>
    <t>A06AD11</t>
  </si>
  <si>
    <t>B02AB01</t>
  </si>
  <si>
    <t>Лакосамид</t>
  </si>
  <si>
    <t>N03AX18</t>
  </si>
  <si>
    <t>Бензобарбитал</t>
  </si>
  <si>
    <t>Бензонал</t>
  </si>
  <si>
    <t>N03AA</t>
  </si>
  <si>
    <t>H02AB02</t>
  </si>
  <si>
    <t>C08CA05</t>
  </si>
  <si>
    <t>J01CA04</t>
  </si>
  <si>
    <t>суппозитории вагинальные, 100 мг, 3 шт. - упаковки ячейковые контурные (1)  - пачки картонные</t>
  </si>
  <si>
    <t>G01AA02</t>
  </si>
  <si>
    <t>L01XA03</t>
  </si>
  <si>
    <t>A03AA04</t>
  </si>
  <si>
    <t>A12AA03</t>
  </si>
  <si>
    <t>S01ED01</t>
  </si>
  <si>
    <t>B05BA10</t>
  </si>
  <si>
    <t>Йогексол</t>
  </si>
  <si>
    <t>V08AB02</t>
  </si>
  <si>
    <t>лиофилизат для приготовления раствора для инъекций, 1000 мг,  - флаконы (1)  - пачки картонные</t>
  </si>
  <si>
    <t>лиофилизат для приготовления раствора для инъекций, 500 мг,  - флаконы (1)  - пачки картонные</t>
  </si>
  <si>
    <t>J07BF03</t>
  </si>
  <si>
    <t>раствор для инфузий, 20%, 50 мл - флаконы (1)  - пачки картонные</t>
  </si>
  <si>
    <t>B05AA01</t>
  </si>
  <si>
    <t>M05BA08</t>
  </si>
  <si>
    <t>J01XA01</t>
  </si>
  <si>
    <t>N06AA09</t>
  </si>
  <si>
    <t>H01BB02</t>
  </si>
  <si>
    <t>суппозитории вагинальные, 16 мг, 5 шт. - упаковки ячейковые контурные (2)  - пачки картонные</t>
  </si>
  <si>
    <t>капсулы, 400 мг, 10 шт. - упаковки ячейковые контурные (3)  - пачки картонные</t>
  </si>
  <si>
    <t>M01AB15</t>
  </si>
  <si>
    <t>B01AC04</t>
  </si>
  <si>
    <t>N05BA01</t>
  </si>
  <si>
    <t>B01AF01</t>
  </si>
  <si>
    <t>капсулы, 400 мг, 10 шт. - упаковки ячейковые контурные (2)  - пачки картонные</t>
  </si>
  <si>
    <t>N07XX</t>
  </si>
  <si>
    <t>J01DE01</t>
  </si>
  <si>
    <t>J01DH51</t>
  </si>
  <si>
    <t>J01DD04</t>
  </si>
  <si>
    <t>порошок для приготовления раствора для внутривенного и внутримышечного введения, 1 г,  - флаконы (50)  - коробки картонные</t>
  </si>
  <si>
    <t>таблетки, 5 мг, 10 шт. - блистеры (3)  - пачки картонные</t>
  </si>
  <si>
    <t>порошок для приготовления раствора для внутривенного и внутримышечного введения, 1 г,  - флаконы (1)  - пачки картонные</t>
  </si>
  <si>
    <t>J05AE03</t>
  </si>
  <si>
    <t>L04AX04</t>
  </si>
  <si>
    <t>раствор для инъекций, 5 мг/мл, 5 мл - ампулы (10)  - коробки картонные</t>
  </si>
  <si>
    <t>таблетки, 10 мг, 7 шт. - блистеры (4)  - пачки картонные</t>
  </si>
  <si>
    <t>таблетки, 5 мг, 7 шт. - блистеры (4)  - пачки картонные</t>
  </si>
  <si>
    <t>сироп, 667 мг/мл, 15 мл - пакетики (10)  - пачки картонные</t>
  </si>
  <si>
    <t>таблетки, 5 мг, 10 шт. - упаковки ячейковые контурные (5)  - пачки картонные</t>
  </si>
  <si>
    <t>капсулы, 200 мг, 10 шт. - упаковки ячейковые контурные (6)  - пачки картонные</t>
  </si>
  <si>
    <t>J01MA14</t>
  </si>
  <si>
    <t>раствор для инъекций, 5 МЕ/мл, 1 мл - ампулы (10)  - пачки картонные</t>
  </si>
  <si>
    <t>J05AF06</t>
  </si>
  <si>
    <t>Бромокриптин</t>
  </si>
  <si>
    <t>Бромокриптин-Рихтер</t>
  </si>
  <si>
    <t>N04BC01</t>
  </si>
  <si>
    <t>Палиперидон</t>
  </si>
  <si>
    <t>N05AX13</t>
  </si>
  <si>
    <t>S01AA09</t>
  </si>
  <si>
    <t>J01DC02</t>
  </si>
  <si>
    <t>L01BC06</t>
  </si>
  <si>
    <t xml:space="preserve">Вл.Вып.к.Перв.Уп.Втор.Уп.Пр.Общество с ограниченной ответственностью "ВЕРОФАРМ" (ООО "ВЕРОФАРМ"), Россия (5032048702); </t>
  </si>
  <si>
    <t>J01DH02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</si>
  <si>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</si>
  <si>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Кальция глюконат стабилизированный</t>
  </si>
  <si>
    <t>4607027762230</t>
  </si>
  <si>
    <t>4607027762247</t>
  </si>
  <si>
    <t>5995327275147</t>
  </si>
  <si>
    <t>ЛСР-006252/10</t>
  </si>
  <si>
    <t>П N011981/03</t>
  </si>
  <si>
    <t>СМОФКабивен центральный</t>
  </si>
  <si>
    <t>ЛП-000628</t>
  </si>
  <si>
    <t>лиофилизат для приготовления раствора для инфузий, 100 мг, 100 мг - флаконы (1)  - пачки картонные</t>
  </si>
  <si>
    <t xml:space="preserve">Вл.Вып.к.Перв.Уп.Втор.Уп.Пр.Открытое акционерное общество "Уралбиофарм" (ОАО "Уралбиофарм"), Россия (6661000152); </t>
  </si>
  <si>
    <t>Аминокислоты для парентерального питания+Прочие препараты [Жировые эмульсии для парентерального питания+Декстроза+Минералы]</t>
  </si>
  <si>
    <t>Кабивен периферический</t>
  </si>
  <si>
    <t>ЛС-000418</t>
  </si>
  <si>
    <t>Кабивен центральный</t>
  </si>
  <si>
    <t>ЛС-000417</t>
  </si>
  <si>
    <t>Гонадотропин хорионический</t>
  </si>
  <si>
    <t>Иммуноглобулин антирабический</t>
  </si>
  <si>
    <t>Лефлуномид</t>
  </si>
  <si>
    <t>Гипромеллоза</t>
  </si>
  <si>
    <t>ЛП-000627</t>
  </si>
  <si>
    <t>4607085480978</t>
  </si>
  <si>
    <t>4607085480992</t>
  </si>
  <si>
    <t>Фактор свертывания крови VIII+Фактор Виллебранда</t>
  </si>
  <si>
    <t>A12CX</t>
  </si>
  <si>
    <t>B05BB01</t>
  </si>
  <si>
    <t>Ибупрофен-АКОС</t>
  </si>
  <si>
    <t>Р N001052/01</t>
  </si>
  <si>
    <t>4602824001285</t>
  </si>
  <si>
    <t>4602824006082</t>
  </si>
  <si>
    <t>Линаглиптин</t>
  </si>
  <si>
    <t>A10BH05</t>
  </si>
  <si>
    <t>J04AK01</t>
  </si>
  <si>
    <t>G03GA01</t>
  </si>
  <si>
    <t>C01DA08</t>
  </si>
  <si>
    <t>4605077008506</t>
  </si>
  <si>
    <t>4605077008483</t>
  </si>
  <si>
    <t>таблетки, 25 мг, 10 шт. - упаковки ячейковые контурные (3)  - пачки картонные</t>
  </si>
  <si>
    <t>J05AB01</t>
  </si>
  <si>
    <t>R02AA20</t>
  </si>
  <si>
    <t>C04AD03</t>
  </si>
  <si>
    <t>B01AB01</t>
  </si>
  <si>
    <t>суппозитории вагинальные, 100 мг, 3 шт. - упаковки ячейковые контурные (2)  - пачки картонные</t>
  </si>
  <si>
    <t>J01DD62</t>
  </si>
  <si>
    <t>J01GB06</t>
  </si>
  <si>
    <t>раствор для внутривенного и внутримышечного введения, 50 мг/мл, 2 мл - ампула (10)  - пачка картонная</t>
  </si>
  <si>
    <t xml:space="preserve">Вл.Вып.к.Перв.Уп.Втор.Уп.Пр.ПАО "Биосинтез", Россия (5834001025); </t>
  </si>
  <si>
    <t>Гликопиррония бромид+Индакатерол</t>
  </si>
  <si>
    <t>R03AL04</t>
  </si>
  <si>
    <t>Долутегравир</t>
  </si>
  <si>
    <t>D08AC02</t>
  </si>
  <si>
    <t>Кабазитаксел</t>
  </si>
  <si>
    <t>L01CD04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</si>
  <si>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</si>
  <si>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Энзалутамид</t>
  </si>
  <si>
    <t>Кстанди</t>
  </si>
  <si>
    <t>капсулы, 40 мг, 28 шт. - блистеры (4)  - пачки картонные</t>
  </si>
  <si>
    <t>L02BB04</t>
  </si>
  <si>
    <t>Элтромбопаг</t>
  </si>
  <si>
    <t>B02BX05</t>
  </si>
  <si>
    <t xml:space="preserve">Вл.Вып.к.Перв.Уп.Втор.Уп.Пр.ОАО "Гедеон Рихтер", Венгрия (HU10484878); </t>
  </si>
  <si>
    <t>раствор для инъекций, 5 мг/мл, 10 мл - ампулы (10)  - пачки картонные</t>
  </si>
  <si>
    <t>таблетки, покрытые пленочной оболочкой, 7.5 мг, 14 шт. - блистеры (2)  - пачки картонные</t>
  </si>
  <si>
    <t xml:space="preserve">Вл.Вып.к.Перв.Уп.Втор.Уп.Пр.Республиканское унитарное производственное предприятие "Белмедпрепараты" (РУП "Белмедпрепараты"), Республика Беларусь (100049731); </t>
  </si>
  <si>
    <t>J02AC03</t>
  </si>
  <si>
    <t>таблетки, 5 мг, 14 шт. - контурная ячейковая упаковка (2)  - пачка картонная</t>
  </si>
  <si>
    <t xml:space="preserve">Вл.Вып.к.Перв.Уп.Втор.Уп.Пр.Общество с ограниченной ответственностью "Озон" (ООО "Озон"), Россия (6345002063); </t>
  </si>
  <si>
    <t>таблетки, покрытые пленочной оболочкой, 400 мг, 10 шт. - контурная ячейковая упаковка (5)  - пачка картонная</t>
  </si>
  <si>
    <t xml:space="preserve">Вл.Вып.к.Перв.Уп.Втор.Уп.Пр.Общество с ограниченной ответственностью "КОМПАНИЯ "ДЕКО" (ООО "КОМПАНИЯ "ДЕКО"), Россия (7731205648); 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</si>
  <si>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</si>
  <si>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</si>
  <si>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</si>
  <si>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 xml:space="preserve">Вл.Вып.к.Втор.Уп.Ф.Хоффманн-Ля Рош Лтд, Швейцария (7-013861-02); Перв.Уп.Пр.Рош Диагностикс ГмбХ, Германия (DE143840627); </t>
  </si>
  <si>
    <t>B03AC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</si>
  <si>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</si>
  <si>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</si>
  <si>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Норэпинефрин</t>
  </si>
  <si>
    <t>C01CA03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</si>
  <si>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</si>
  <si>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Вл.Эбботт Хелскеа Продактс Б.В., Нидерланды (NL001439765B01); Вып.к.Перв.Уп.Втор.Уп.Пр.Акционерное общество "ВЕРОФАРМ" (АО "ВЕРОФАРМ"), Россия (7725081786); </t>
  </si>
  <si>
    <t>D06BB03</t>
  </si>
  <si>
    <t xml:space="preserve">Вл.Вып.к.Перв.Уп.Втор.Уп.Пр.Акционерное общество "Новосибхимфарм" (АО "Новосибхимфарм"), Россия (5405101302); </t>
  </si>
  <si>
    <t>СмофКабивен периферический</t>
  </si>
  <si>
    <t xml:space="preserve">Вл.Фрезениус Каби Дойчланд ГмбХ, Германия ( DE812738852); Вып.к.Перв.Уп.Втор.Уп.Пр.Фрезениус Каби АБ, Швеция (SE556561605801); </t>
  </si>
  <si>
    <t xml:space="preserve">Вл.Вып.к.Перв.Уп.Втор.Уп.Пр.Акционерное общество "Нижегородский химико-фармацевтический завод" (АО "Нижфарм"), Россия (5260900010); </t>
  </si>
  <si>
    <t>Ампициллин+[Сульбактам]</t>
  </si>
  <si>
    <t>J01CR01</t>
  </si>
  <si>
    <t>таблетки, покрытые пленочной оболочкой, 800 мг, 10 шт. - упаковки ячейковые контурные (3)  - пачки картонные</t>
  </si>
  <si>
    <t>Пазопаниб</t>
  </si>
  <si>
    <t>Солифенацин</t>
  </si>
  <si>
    <t>G04BD08</t>
  </si>
  <si>
    <t>таблетки, покрытые пленочной оболочкой, 5 мг, 10 шт. - блистеры (3)  - пачки картонные</t>
  </si>
  <si>
    <t>таблетки, покрытые пленочной оболочкой, 10 мг, 10 шт. - блистеры (3)  - пачки картонные</t>
  </si>
  <si>
    <t>8906055583227</t>
  </si>
  <si>
    <t>8906055583210</t>
  </si>
  <si>
    <t>8906055583203</t>
  </si>
  <si>
    <t>таблетки, покрытые пленочной оболочкой, 10 мг, 10 шт. - контурная ячейковая  упаковка (3)  - пачка картонная</t>
  </si>
  <si>
    <t>J05AG03</t>
  </si>
  <si>
    <t xml:space="preserve">Вл.Вып.к.Перв.Уп.Втор.Уп.Пр.Общество с ограниченной ответственностью "Гротекс" (ООО "Гротекс"), Россия (7814459396); </t>
  </si>
  <si>
    <t>Кетопрофен-АКОС</t>
  </si>
  <si>
    <t>Амлодипин-АКОС</t>
  </si>
  <si>
    <t>таблетки, 10 мг, 10 шт. - контурная ячейковая упаковка (3)  - пачка картонная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</si>
  <si>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</si>
  <si>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Золендроник-Рус 4</t>
  </si>
  <si>
    <t>Таргезол</t>
  </si>
  <si>
    <t>4650069830122</t>
  </si>
  <si>
    <t>4650069830085</t>
  </si>
  <si>
    <t>4650069830146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</si>
  <si>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</si>
  <si>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H01CB02</t>
  </si>
  <si>
    <t>B05CB04</t>
  </si>
  <si>
    <t>A10AB04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</si>
  <si>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</si>
  <si>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>ЛП-004114</t>
  </si>
  <si>
    <t>4602212010806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</si>
  <si>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</si>
  <si>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>раствор для инъекций, 5 мг/мл, 10 мл - ампулы (10)  - коробки картонные</t>
  </si>
  <si>
    <t>таблетки, покрытые пленочной оболочкой, 5 мг, 14 шт. - упаковки ячейковые контурные (4)  - пачки картонные</t>
  </si>
  <si>
    <t xml:space="preserve">Вл.Открытое акционерное общество "Авексима", Россия (7714856826);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</si>
  <si>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раствор для внутримышечного введения, 0.5 мл/доза, 0.5 мл (1 доза) - ампулы (10)  - пачки картонные</t>
  </si>
  <si>
    <t>концентрат для приготовления раствора для инфузий, 10 мг/мл, 50 мл - флаконы (1)  - пачки картонные</t>
  </si>
  <si>
    <t>концентрат для приготовления раствора для инфузий, 10 мг/мл, 10 мл - флаконы (2)  - пачки картонные</t>
  </si>
  <si>
    <t>Амоксициллин-АКОС</t>
  </si>
  <si>
    <t xml:space="preserve">Вл.Сандоз д.д., Словения (SI76665623); Вып.к.Перв.Уп.Втор.Уп.Пр.Фарева Унтерах ГмбХ, Австрия (ATU76383227); </t>
  </si>
  <si>
    <t xml:space="preserve">Вл.Акционерное общество "Нижегородский химико-фармацевтический завод" (АО "Нижфарм"), Россия (5260900010); Вып.к.Перв.Уп.Втор.Уп.Пр.Общество с ограниченной ответственностью "Хемофарм" (ООО "Хемофарм"), Россия (4025075206); </t>
  </si>
  <si>
    <t>раствор для инфузий, 0.9%, 400 мл - бутылки (15)  - ящики картонные (для стационаров)</t>
  </si>
  <si>
    <t>ЛП-№(000479)-(РГ-RU)</t>
  </si>
  <si>
    <t>ЛП-№(000430)-(РГ-RU)</t>
  </si>
  <si>
    <t>ЛП-№(000529)-(РГ-RU)</t>
  </si>
  <si>
    <t>мазь для наружного применения, 5%, 5 г - туба (1)  - пачка картонная</t>
  </si>
  <si>
    <t xml:space="preserve">Вл.Вып.к.Республиканское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</t>
  </si>
  <si>
    <t>ЛСР-008889/09</t>
  </si>
  <si>
    <t>4810133012162</t>
  </si>
  <si>
    <t>Дорзоламид</t>
  </si>
  <si>
    <t>S01EC03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</si>
  <si>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</si>
  <si>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>Цефотаксим+[Сульбактам]</t>
  </si>
  <si>
    <t>J01DD51</t>
  </si>
  <si>
    <t>таблетки, покрытые пленочной оболочкой, 10 мг, 10 шт. - блистер (3)  - пачка картонная</t>
  </si>
  <si>
    <t>A10BK01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</si>
  <si>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</si>
  <si>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</si>
  <si>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 xml:space="preserve">Вл.Эбботт Хелскеа Продактс Б.В., Нидерланды (NL001439765B01); Вып.к.Перв.Уп.Втор.Уп.Пр.Эбботт Биолоджикалз Б.В., Нидерланды (NL001439650B01); </t>
  </si>
  <si>
    <t xml:space="preserve">Вл.Вып.к.Перв.Уп.Втор.Уп.Пр.Акционерное общество "Брынцалов-А" (АО "Брынцалов-А"), Россия (0411032048); </t>
  </si>
  <si>
    <t>таблетки, покрытые пленочной оболочкой, 10 мг, 10 шт. - упаковки ячейковые контурные (3)  - пачки картонные</t>
  </si>
  <si>
    <t>таблетки, покрытые пленочной оболочкой, 10 мг, 30 шт. - упаковки ячейковые контурные (3)  - пачки картонные</t>
  </si>
  <si>
    <t>таблетки, покрытые пленочной оболочкой, 500 мг, 10 шт. - контурная ячейковая  упаковка (1)  - пачка картонная</t>
  </si>
  <si>
    <t>ЛП-№(004549)-(РГ-RU)</t>
  </si>
  <si>
    <t>4602509027104</t>
  </si>
  <si>
    <t>таблетки, покрытые пленочной оболочкой, 500 мг, 10 шт. - контурная ячейковая  упаковка (3)  - пачка картонная</t>
  </si>
  <si>
    <t>4602509027128</t>
  </si>
  <si>
    <t>N06DA03</t>
  </si>
  <si>
    <t>АЛЬБУРЕКС®</t>
  </si>
  <si>
    <t>ЛП-002608</t>
  </si>
  <si>
    <t>7612377004463</t>
  </si>
  <si>
    <t>7612377004470</t>
  </si>
  <si>
    <t xml:space="preserve">Вл.Вып.к.Перв.Уп.Втор.Уп.Пр.Общество с ограниченной ответственностью "КРКА-РУС" (ООО "КРКА-РУС"), Россия (5017036276); </t>
  </si>
  <si>
    <t>лиофилизат для приготовления концентрата для приготовления раствора для инфузий, 100 мг, 100 мг - флаконы (1)  - пачки картонные</t>
  </si>
  <si>
    <t>L01CE02</t>
  </si>
  <si>
    <t>Дата вступления в силу</t>
  </si>
  <si>
    <t>4810133005799</t>
  </si>
  <si>
    <t>БИСОПРОЛОЛ-ПРАНА</t>
  </si>
  <si>
    <t>5944728000230</t>
  </si>
  <si>
    <t>Мидазолам</t>
  </si>
  <si>
    <t>П N011996/01</t>
  </si>
  <si>
    <t>Фолацин</t>
  </si>
  <si>
    <t>ЛС-001513</t>
  </si>
  <si>
    <t>Иринотел</t>
  </si>
  <si>
    <t>8901038060573</t>
  </si>
  <si>
    <t>8901038060580</t>
  </si>
  <si>
    <t>4602824017248</t>
  </si>
  <si>
    <t>П N015225/01</t>
  </si>
  <si>
    <t>Цетиризин-Тева</t>
  </si>
  <si>
    <t>8901038060597</t>
  </si>
  <si>
    <t>Нифекард® ХЛ</t>
  </si>
  <si>
    <t>ЛС-000035</t>
  </si>
  <si>
    <t xml:space="preserve">Вл.Вып.к.Перв.Уп.Втор.Уп.Пр.Рекитт Бенкизер Хелскэр Интернешнл Лтд, Великобритания (7710463461); </t>
  </si>
  <si>
    <t>5000158103627</t>
  </si>
  <si>
    <t>4602565020149</t>
  </si>
  <si>
    <t>4605077008025</t>
  </si>
  <si>
    <t>4602824016555</t>
  </si>
  <si>
    <t>Р N000382/01</t>
  </si>
  <si>
    <t>4602824009687</t>
  </si>
  <si>
    <t>4602509004006</t>
  </si>
  <si>
    <t>ЛС-001402</t>
  </si>
  <si>
    <t>4602509016146</t>
  </si>
  <si>
    <t>4602824016531</t>
  </si>
  <si>
    <t>лиофилизат для приготовления раствора для инфузий, 500 мг, 500 мг - флаконы (1)  - пачки картонные</t>
  </si>
  <si>
    <t>раствор для инъекций, 5 мг/мл, 5 мл - ампулы (10)  - пачки картонные</t>
  </si>
  <si>
    <t>Р N003881/01</t>
  </si>
  <si>
    <t>4603179004440</t>
  </si>
  <si>
    <t>5000158105317</t>
  </si>
  <si>
    <t>Дефислёз</t>
  </si>
  <si>
    <t>ЛС-000198</t>
  </si>
  <si>
    <t>4602565010072</t>
  </si>
  <si>
    <t>ЛП-002415</t>
  </si>
  <si>
    <t>8901236004805</t>
  </si>
  <si>
    <t>8901236004812</t>
  </si>
  <si>
    <t>8901236004706</t>
  </si>
  <si>
    <t>П N012698/01</t>
  </si>
  <si>
    <t>Дорзопт</t>
  </si>
  <si>
    <t>8901127014586</t>
  </si>
  <si>
    <t>раствор для инфузий, 20%, 100 мл - флаконы (1)  - пачки картонные</t>
  </si>
  <si>
    <t>Везикар</t>
  </si>
  <si>
    <t>Иммуноглобулин антирабический из сыворотки крови человека</t>
  </si>
  <si>
    <t>ЛСР-010494/08</t>
  </si>
  <si>
    <t>6914423110014</t>
  </si>
  <si>
    <t>6914423110038</t>
  </si>
  <si>
    <t>6914423110052</t>
  </si>
  <si>
    <t>4607027764913</t>
  </si>
  <si>
    <t>4604060998435</t>
  </si>
  <si>
    <t>Ацикловир-Акрихин</t>
  </si>
  <si>
    <t>5944728004023</t>
  </si>
  <si>
    <t>5944728004078</t>
  </si>
  <si>
    <t>Тигециклин</t>
  </si>
  <si>
    <t>Тигацил</t>
  </si>
  <si>
    <t>J01AA12</t>
  </si>
  <si>
    <t>раствор для внутримышечного и подкожного введения, 150 МЕ/мл, 2 мл - флаконы (1)  - пачки картонные</t>
  </si>
  <si>
    <t>капсулы, 250 мг, 6 шт. - упаковки ячейковые контурные (1)  - пачки картонные</t>
  </si>
  <si>
    <t>раствор для приема внутрь и ингаляций, 7.5 мг/мл, 100 мл - флаконы (1)  / в комплекте с мерным стаканчиком или мерной ложкой / - пачки картонные</t>
  </si>
  <si>
    <t>раствор для внутримышечного и подкожного введения, 150 МЕ/мл, 1 мл - флаконы (1)  - пачки картонные</t>
  </si>
  <si>
    <t>L04AA13</t>
  </si>
  <si>
    <t>таблетки жевательные, 100 мг, 10 шт. - блистеры (5)  - пачки картонные</t>
  </si>
  <si>
    <t>B03AB05</t>
  </si>
  <si>
    <t>таблетки жевательные, 100 мг, 10 шт. - блистеры (3)  - пачки картонные</t>
  </si>
  <si>
    <t>N05CD02</t>
  </si>
  <si>
    <t>R06AC03</t>
  </si>
  <si>
    <t>S01BA02</t>
  </si>
  <si>
    <t>N05CD08</t>
  </si>
  <si>
    <t>ЛП-003720</t>
  </si>
  <si>
    <t>4602676008531</t>
  </si>
  <si>
    <t>4602676008548</t>
  </si>
  <si>
    <t>раствор для местного и наружного применения, 0.05%, 100 мл - флаконы (50)  - коробки картонные (для стационаров)</t>
  </si>
  <si>
    <t>раствор для местного и наружного применения, 0.05%, 100 мл - флаконы (1)  - пачки картонные</t>
  </si>
  <si>
    <t>S01BC03</t>
  </si>
  <si>
    <t>раствор для внутривенного и подкожного введения, 5000 МЕ/мл, 5 мл - флаконы (10)  - пачки картонные</t>
  </si>
  <si>
    <t>B02BD06</t>
  </si>
  <si>
    <t>B01AC24</t>
  </si>
  <si>
    <t>4604060002477</t>
  </si>
  <si>
    <t>4604060002460</t>
  </si>
  <si>
    <t>концентрат для приготовления раствора для инфузий, 7.5 мг/мл, 5 мл - флаконы (1)  - пачки картонные</t>
  </si>
  <si>
    <t>5995327167343</t>
  </si>
  <si>
    <t>Кальцигард ретард</t>
  </si>
  <si>
    <t>П N014793/01</t>
  </si>
  <si>
    <t>4602656000548</t>
  </si>
  <si>
    <t>Р N000577/02</t>
  </si>
  <si>
    <t>4603779010568</t>
  </si>
  <si>
    <t>ЛСР-007947/08</t>
  </si>
  <si>
    <t>4603179003061</t>
  </si>
  <si>
    <t>4602656001262</t>
  </si>
  <si>
    <t>4607085480831</t>
  </si>
  <si>
    <t>4607085480848</t>
  </si>
  <si>
    <t>4607085480855</t>
  </si>
  <si>
    <t>7640114721670</t>
  </si>
  <si>
    <t>Альбиомин 20%</t>
  </si>
  <si>
    <t>4036124019655</t>
  </si>
  <si>
    <t>4036124019662</t>
  </si>
  <si>
    <t>ЛП-000332</t>
  </si>
  <si>
    <t>4607017170083</t>
  </si>
  <si>
    <t>Темозоломид-Рус</t>
  </si>
  <si>
    <t>4607085481036</t>
  </si>
  <si>
    <t>4607085480084</t>
  </si>
  <si>
    <t>4607085480091</t>
  </si>
  <si>
    <t>4607085481005</t>
  </si>
  <si>
    <t>П N013942/05</t>
  </si>
  <si>
    <t>таблетки, 2.5 мг, 30 шт. - упаковки ячейковые контурные (1)  - пачки картонные</t>
  </si>
  <si>
    <t>4607027763121</t>
  </si>
  <si>
    <t>Р N003030/01</t>
  </si>
  <si>
    <t>Р N002598/01</t>
  </si>
  <si>
    <t>4602824001292</t>
  </si>
  <si>
    <t>П N015341/01</t>
  </si>
  <si>
    <t>4810133001883</t>
  </si>
  <si>
    <t>ЛС-002306</t>
  </si>
  <si>
    <t>H03CA</t>
  </si>
  <si>
    <t>суппозитории вагинальные, 100 мг, 6 шт. - упаковки ячейковые контурные (1)  - пачки картонные</t>
  </si>
  <si>
    <t>L01BA04</t>
  </si>
  <si>
    <t>4602509020044</t>
  </si>
  <si>
    <t>S01AE03</t>
  </si>
  <si>
    <t>таблетки, 500 мг, 10 шт. - блистер (10)  - пачка картонная</t>
  </si>
  <si>
    <t>ЛП-004380</t>
  </si>
  <si>
    <t>4810201016702</t>
  </si>
  <si>
    <t>Тафлупрост</t>
  </si>
  <si>
    <t>S01EE05</t>
  </si>
  <si>
    <t>Афлиберцепт</t>
  </si>
  <si>
    <t>Залтрап</t>
  </si>
  <si>
    <t>L01XX44</t>
  </si>
  <si>
    <t>капсулы, 20 мг, 5 шт. - контейнеры (1)  - пачки картонные</t>
  </si>
  <si>
    <t>капсулы, 100 мг, 5 шт. - контейнеры (1)  - пачки картонные</t>
  </si>
  <si>
    <t>таблетки, покрытые пленочной оболочкой, 50 мг, 28 шт. - банки (1)  - пачки картонные</t>
  </si>
  <si>
    <t>таблетки, покрытые пленочной оболочкой, 200 мг, 30 шт. - упаковки ячейковые контурные (2)  - пачки картонные</t>
  </si>
  <si>
    <t>таблетки, 200 мг, 10 шт. - контурная ячейковая упаковка (2)  - пачка картонная</t>
  </si>
  <si>
    <t>таблетки, покрытые пленочной оболочкой, 200 мг, 10 шт. - упаковки ячейковые контурные (6)  - пачки картонные</t>
  </si>
  <si>
    <t>раствор для внутривенного и внутримышечного введения, 5 мг/мл, 3 мл - ампулы (5)  / в комплекте с ножом ампульным или скарификатором / - упаковки ячейковые контурные (1) - пачки картонные</t>
  </si>
  <si>
    <t>таблетки, 25 мг, 10 шт. - блистеры (4)  - пачки картонные</t>
  </si>
  <si>
    <t>5995327170060</t>
  </si>
  <si>
    <t>таблетки, 500 мг, 10 шт. - контурная ячейковая упаковка (2)  - пачка картонная</t>
  </si>
  <si>
    <t>АЦИКЛОВИР АВЕКСИМА</t>
  </si>
  <si>
    <t>таблетки, 100 мкг, 25 шт. - контурная ячейковая упаковка (6)  - пачка картонная</t>
  </si>
  <si>
    <t>4604060997742</t>
  </si>
  <si>
    <t>Тетрабеназин</t>
  </si>
  <si>
    <t>таблетки, 25 мг, 112 шт. - банки (1)  - пачки картонные</t>
  </si>
  <si>
    <t>N07XX06</t>
  </si>
  <si>
    <t>таблетки с пролонгированным высвобождением, покрытые пленочной оболочкой, 1.5 мг, 10 шт. - упаковки ячейковые контурные (6)  - пачки картонные</t>
  </si>
  <si>
    <t>таблетки с пролонгированным высвобождением, покрытые пленочной оболочкой, 1.5 мг, 10 шт. - упаковки ячейковые контурные (3)  - пачки картонные</t>
  </si>
  <si>
    <t>капсулы, 100 мг, 10 шт. - контурная ячейковая упаковка (3)  - пачка картонная</t>
  </si>
  <si>
    <t>таблетки, покрытые пленочной оболочкой, 20 мг, 10 шт. - упаковки ячейковые контурные (3)  - пачки картонные</t>
  </si>
  <si>
    <t>Индапамид-АЛСИ</t>
  </si>
  <si>
    <t>4607011634529</t>
  </si>
  <si>
    <t xml:space="preserve">Вл.Вып.к.Перв.Уп.Втор.Уп.Пр.ООО "ПРАНАФАРМ", Россия (6316059876); </t>
  </si>
  <si>
    <t>Индапамид ретард-АЛСИ</t>
  </si>
  <si>
    <t>4607011634574</t>
  </si>
  <si>
    <t>таблетки, покрытые пленочной оболочкой, 25 мг, 28 шт. - банки (1)  - пачки картонные</t>
  </si>
  <si>
    <t>раствор для инъекций, 300 мг йода/мл, 20 мл - флаконы (10)  - коробки картонные (для стационаров)</t>
  </si>
  <si>
    <t>таблетки жевательные, 100 мг, 10 шт. - блистеры (9)  - пачки картонные</t>
  </si>
  <si>
    <t>таблетки, 10 мг, 10 шт. - контурная ячейковая  упаковка (3)  - пачка картонная</t>
  </si>
  <si>
    <t>таблетки, 5 мг, 10 шт. - контурная ячейковая упаковка (3)  - пачка картонная</t>
  </si>
  <si>
    <t>концентрат для приготовления раствора для инфузий, 5 мг/мл, 20 мл - флакон (1)  - пачка картонная</t>
  </si>
  <si>
    <t>концентрат для приготовления раствора для инфузий, 5 мг/мл, 10 мл - флакон (1)  - пачка картонная</t>
  </si>
  <si>
    <t>таблетки, покрытые пленочной оболочкой, 7.5 мг, 14 шт. - упаковки ячейковые контурные (2)  - пачки картонные</t>
  </si>
  <si>
    <t>таблетки, покрытые пленочной оболочкой, 5 мг, 14 шт. - упаковки ячейковые контурные (2)  - пачки картонные</t>
  </si>
  <si>
    <t>таблетки, покрытые пленочной оболочкой, 7.5 мг, 14 шт. - упаковки ячейковые контурные (4)  - пачки картонные</t>
  </si>
  <si>
    <t>таблетки, 25 мг, 10 шт. - контурная ячейковая упаковка (3)  - пачка картонная</t>
  </si>
  <si>
    <t>таблетки, 10 мг, 10 шт. - контурная ячейковая упаковка (1)  - пачка картонная</t>
  </si>
  <si>
    <t>таблетки, 100 мг, 10 шт. - контурная ячейковая упаковка (5)  - пачка картонная</t>
  </si>
  <si>
    <t>мазь глазная, 1%, 5 г - туба (1)  - пачка картонная</t>
  </si>
  <si>
    <t>таблетки, покрытые пленочной оболочкой, 200 мг, 10 шт. - упаковки ячейковые контурные (5)  - пачки картонные</t>
  </si>
  <si>
    <t>таблетки, покрытые пленочной оболочкой, 200 мг, 14 шт. - банки (1)  - пачки картонные</t>
  </si>
  <si>
    <t>раствор для внутривенного и подкожного введения, 5000 МЕ/мл, 5 мл - флаконы (5)  - пачки картонные</t>
  </si>
  <si>
    <t>таблетки, покрытые пленочной оболочкой, 800 мг, 30 шт. - банки (1)  - пачки картонные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</si>
  <si>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</si>
  <si>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>таблетки кишечнорастворимые, покрытые пленочной оболочкой, 1000 мг, 50 шт. - банка (1)  - пачка картонная</t>
  </si>
  <si>
    <t>таблетки кишечнорастворимые, покрытые пленочной оболочкой, 1000 мг, 100 шт. - банка (1)  - пачка картонная</t>
  </si>
  <si>
    <t>Железа [III] гидроксид олигоизомальтозат</t>
  </si>
  <si>
    <t>Монофер</t>
  </si>
  <si>
    <t>раствор для внутривенного введения, 100 мг/мл, 5 мл - ампулы (5)  - пачки картонные</t>
  </si>
  <si>
    <t xml:space="preserve">Вл.Вып.к.Фармакосмос А/С, Дания (DK15517085); Перв.Уп.Втор.Уп.Пр.Солюфарм Фармацойтише Эрцойгниссе ГмбХ, Германия (DE203368511); </t>
  </si>
  <si>
    <t>ЛП-001499</t>
  </si>
  <si>
    <t>таблетки, покрытые пленочной оболочкой, 2.5 мг, 10 шт. - упаковки ячейковые контурные (3)  - пачки картонные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</si>
  <si>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</si>
  <si>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4607027765682</t>
  </si>
  <si>
    <t>M03BX01</t>
  </si>
  <si>
    <t xml:space="preserve">Вл.Вып.к.Перв.Уп.Втор.Уп.Пр.Акционерное Общество "Рафарма" (АО "Рафарма"), Россия (4807013380); 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</si>
  <si>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</si>
  <si>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>таблетки, 2 мг, 10 шт. - контурная ячейковая упаковка (3)  - пачка картонная</t>
  </si>
  <si>
    <t>мазь для наружного применения, 5%, 10 г - туба (1)  - пачка картонная</t>
  </si>
  <si>
    <t>таблетки, покрытые пленочной оболочкой, 400 мг, 10 шт. - контурная ячейковая упаковка (2)  - пачка картонная</t>
  </si>
  <si>
    <t xml:space="preserve">Вл.ООО "Джодас Экспоим", Россия (7723733387); Вып.к.Перв.Уп.Втор.Уп.Пр.Джодас Экспоим Пвт.Лтд, Индия (36AABCJ8653L1Z3); </t>
  </si>
  <si>
    <t>таблетки, 400 мг, 10 шт. - контурная ячейковая упаковка (2)  - пачка картонная</t>
  </si>
  <si>
    <t>таблетки, покрытые пленочной оболочкой, 10 мг, 10 шт. - упаковки ячейковые контурные (9)  - пачки картонные</t>
  </si>
  <si>
    <t>раствор для внутривенного введения, 100 мг/мл, 2 мл - ампулы (5)  - пачки картонные</t>
  </si>
  <si>
    <t xml:space="preserve">Вл.ЗАО "Фармацевтический завод ЭГИС", Венгрия (HU 10686506); Вып.к.Перв.Уп.Втор.Уп.Пр.ЗАО "Фармацевтический завод ЭГИС", Венгрия (HU 10686506); </t>
  </si>
  <si>
    <t>Индапамид-КРКА</t>
  </si>
  <si>
    <t>ЛСР-000885/09</t>
  </si>
  <si>
    <t>4604060998664</t>
  </si>
  <si>
    <t>4604060008981</t>
  </si>
  <si>
    <t>раствор для внутривенного и внутримышечного введения, 5 МЕ/мл, 1 мл - ампулы (10)  - пачки картонные</t>
  </si>
  <si>
    <t>таблетки, покрытые пленочной оболочкой, 5 мг, 10 шт. - упаковки ячейковые контурные (9)  - пачки картонные</t>
  </si>
  <si>
    <t>раствор для внутривенного введения, 10000 КИЕ/мл, 10 мл - ампулы (5)  - пачки картонные</t>
  </si>
  <si>
    <t>D06C</t>
  </si>
  <si>
    <t>таблетки, покрытые пленочной оболочкой, 5 мг, 10 шт. - контурная ячейковая упаковка (3)  - пачка картонная</t>
  </si>
  <si>
    <t>S01KA02</t>
  </si>
  <si>
    <t>капли для приема внутрь, 10 мг/мл, 10 мл - флакон (1)  - пачка картонная</t>
  </si>
  <si>
    <t>капли для приема внутрь, 10 мг/мл, 20 мл - флакон (1)  - пачка картонная</t>
  </si>
  <si>
    <t>ЛП-005100</t>
  </si>
  <si>
    <t>4602509021867</t>
  </si>
  <si>
    <t>4602509021935</t>
  </si>
  <si>
    <t>таблетки жевательные, 2 мг, 6 шт. - контурная ячейковая упаковка (2)  - пачка картонная</t>
  </si>
  <si>
    <t>капсулы, 50 мг, 25 шт. - флакон (1)  - пачка картонная</t>
  </si>
  <si>
    <t>4604060006840</t>
  </si>
  <si>
    <t>4604060006833</t>
  </si>
  <si>
    <t>Тафлопресс Ромфарм</t>
  </si>
  <si>
    <t>5944728004528</t>
  </si>
  <si>
    <t>таблетки, 10 мг, 14 шт. - контурная ячейковая упаковка (2)  - пачка картонная</t>
  </si>
  <si>
    <t>таблетки диспергируемые, 250 мг, 10 шт. - упаковки ячейковые контурные (2)  - пачки картонные</t>
  </si>
  <si>
    <t>таблетки, покрытые пленочной оболочкой, 75 мг, 14 шт. - контурная ячейковая упаковка (2)  - пачка картонная</t>
  </si>
  <si>
    <t>таблетки, покрытые пленочной оболочкой, 10 мг, 14 шт. - упаковки ячейковые контурные (2)  - пачки картонные</t>
  </si>
  <si>
    <t xml:space="preserve">Вл.Вып.к.Биотест Фарма ГмбХ, Германия (35 225 02016 - K01); Перв.Уп.Втор.Уп.Пр.Биотест АГ, Германия (35 225 02008 - K01); </t>
  </si>
  <si>
    <t>капсулы, 50 мг, 10 шт. - контурная ячейковая упаковка (3)  - пачка картонная</t>
  </si>
  <si>
    <t xml:space="preserve">Вл.Открытое акционерное общество "Авексима", Россия (7714856826); Вып.к.Перв.Уп.Втор.Уп.Пр.Общество с ограниченной ответственностью  "Авексима Сибирь", Россия (4205051780); </t>
  </si>
  <si>
    <t>Цефоперазон+Сульбактам</t>
  </si>
  <si>
    <t>ЛП-005771</t>
  </si>
  <si>
    <t>4602509024493</t>
  </si>
  <si>
    <t>4602509024523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</si>
  <si>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</si>
  <si>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>Карипразин</t>
  </si>
  <si>
    <t>Реагила®</t>
  </si>
  <si>
    <t>N05AX15</t>
  </si>
  <si>
    <t>ЛП-005405</t>
  </si>
  <si>
    <t>капсулы, 6 мг, 7 шт. - блистеры (4)  - пачки картонные</t>
  </si>
  <si>
    <t>таблетки, покрытые пленочной оболочкой, 150 мг, 10 шт. - контурная ячейковая упаковка (6)  - пачка картонная</t>
  </si>
  <si>
    <t>Палбоциклиб</t>
  </si>
  <si>
    <t>4602824024123</t>
  </si>
  <si>
    <t>4602824024130</t>
  </si>
  <si>
    <t>таблетки, покрытые пленочной оболочкой, 600 мг, 30 шт. - банка (1)  - пачка картонная</t>
  </si>
  <si>
    <t>4680020185602</t>
  </si>
  <si>
    <t>ЛП-005805</t>
  </si>
  <si>
    <t>мазь глазная, 0.5%, 3 г - туба (1)  - пачка картонная</t>
  </si>
  <si>
    <t>4604060002484</t>
  </si>
  <si>
    <t>мазь глазная, 0.5%, 5 г - туба (1)  - пачка картонная</t>
  </si>
  <si>
    <t>4604060002491</t>
  </si>
  <si>
    <t>Пирацетам-ВЕРТЕКС</t>
  </si>
  <si>
    <t>4670033321166</t>
  </si>
  <si>
    <t>таблетки, покрытые пленочной оболочкой, 10 мг, 10 шт. - контурная ячейковая упаковка (3)  - пачка картонная</t>
  </si>
  <si>
    <t>таблетки, покрытые пленочной оболочкой, 20 мг, 14 шт. - упаковки ячейковые контурные (2)  - пачки картонные</t>
  </si>
  <si>
    <t>капли назальные, 0.05%, 10 мл - флакон-капельница (1)  - пачка картонная</t>
  </si>
  <si>
    <t>концентрат для приготовления раствора для инфузий, 25 мг/мл, 4 мл - флакон (1)  - пачка картонная</t>
  </si>
  <si>
    <t>концентрат для приготовления раствора для инфузий, 25 мг/мл, 8 мл - флакон (1)  - пачка картонная</t>
  </si>
  <si>
    <t>таблетки, 25 мг, 14 шт. - контурная ячейковая упаковка (2)  - пачка картонная</t>
  </si>
  <si>
    <t>таблетки, 25 мг, 14 шт. - контурная ячейковая упаковка (4)  - пачка картонная</t>
  </si>
  <si>
    <t>таблетки, 500 мг, 10 шт. - контурная ячейковая упаковка (1)  - пачка картонная</t>
  </si>
  <si>
    <t>4680068590031</t>
  </si>
  <si>
    <t>4680068590024</t>
  </si>
  <si>
    <t xml:space="preserve">Вл.Вып.к.Перв.Уп.Втор.Уп.Пр.Акционерное общество "Кировская фармацевтическая фабрика" (АО "Кировская фармацевтическая фабрика"), Россия (4345137451); </t>
  </si>
  <si>
    <t>таблетки, покрытые пленочной оболочкой, 400 мг, 60 шт. - банка (1)  - пачка картонная</t>
  </si>
  <si>
    <t xml:space="preserve">Вл.ООО "Манас Мед", Россия (7743618382); Вып.к.Перв.Уп.Втор.Уп.Пр.Федеральное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 (ФГБУ "НМИЦ онкологии им. Н.Н. Блохина" Минздрава России), Россия (7724075162); </t>
  </si>
  <si>
    <t>4670007591243</t>
  </si>
  <si>
    <t xml:space="preserve">Вл.Астеллас Фарма Юроп Б.В., Нидерланды (NL001378995B01); Вып.к.Перв.Уп.Втор.Уп.Пр.Астеллас Ирланд Ко.Лтд, Ирландия (IE6417235F/IE4806417M); </t>
  </si>
  <si>
    <t>таблетки, 250 мг, 120 шт. - банка (1)  - пачка картонная</t>
  </si>
  <si>
    <t>таблетки, покрытые пленочной оболочкой, 150 мг, 60 шт. - банка (1)  - пачка картонная</t>
  </si>
  <si>
    <t>4604060017709</t>
  </si>
  <si>
    <t>4602509004938</t>
  </si>
  <si>
    <t>4602509004402</t>
  </si>
  <si>
    <t>Верошпилактон®</t>
  </si>
  <si>
    <t>4605077011964</t>
  </si>
  <si>
    <t>4605077011971</t>
  </si>
  <si>
    <t>таблетки, покрытые пленочной оболочкой, 20 мг, 14 шт. - упаковки ячейковые контурные (4)  - пачки картонные</t>
  </si>
  <si>
    <t>4605077014873</t>
  </si>
  <si>
    <t>4601969006636</t>
  </si>
  <si>
    <t>таблетки, 10 мг, 15 шт. - блистер (2)  /  / - пачка  картонная</t>
  </si>
  <si>
    <t>Рингаскан</t>
  </si>
  <si>
    <t>8906055584767</t>
  </si>
  <si>
    <t>8906055584774</t>
  </si>
  <si>
    <t>8906055584750</t>
  </si>
  <si>
    <t>4670007591267</t>
  </si>
  <si>
    <t xml:space="preserve">Вл.Общество с ограниченной ответственностью "РИФ" (ООО "РИФ"), Россия (6382078600); Вып.к.Перв.Уп.Втор.Уп.Пр.Общество с ограниченной ответственностью "Озон" (ООО "Озон"), Россия (6345002063); </t>
  </si>
  <si>
    <t xml:space="preserve">Вл.Акционерное общество "АЛСИ Фарма" (АО "АЛСИ Фарма"), Россия (7701162179); Вып.к.Перв.Уп.Втор.Уп.Пр.Акционерное общество "АЛСИ Фарма" (АО "АЛСИ Фарма"), Россия (7701162179); </t>
  </si>
  <si>
    <t xml:space="preserve">Вл.Общество с ограниченной ответственностью "Озон" (ООО "Озон"), Россия (6345002063); Вып.к.Перв.Уп.Втор.Уп.Пр.Общество с ограниченной ответственностью "Озон" (ООО "Озон"), Россия (6345002063); </t>
  </si>
  <si>
    <t>ЛП-005517</t>
  </si>
  <si>
    <t>4607069222631</t>
  </si>
  <si>
    <t>4607069222648</t>
  </si>
  <si>
    <t>раствор для инфузий, 2 мг/мл, 300 мл - пакет (10)  - коробка картонная</t>
  </si>
  <si>
    <t>раствор для внутривенного и подкожного введения, 0.1 мг/мл, 1 мл - ампулы (5)  - пачки картонные</t>
  </si>
  <si>
    <t>ЛП-006285</t>
  </si>
  <si>
    <t>4602509026169</t>
  </si>
  <si>
    <t>4602509026176</t>
  </si>
  <si>
    <t>таблетки, покрытые пленочной оболочкой, 200 мг, 10 шт. - контурная ячейковая упаковка (5)  - пачка картонная</t>
  </si>
  <si>
    <t xml:space="preserve">Вл.Фрезениус Каби Дойчланд ГмбХ, Германия ( DE812738852); Вып.к.Перв.Уп.Втор.Уп.Пр.Фрезениус Каби Онколоджи Лимитед, Индия (AABCD7720L); </t>
  </si>
  <si>
    <t>Пиразинамид-Эдвансд</t>
  </si>
  <si>
    <t xml:space="preserve">Вл.Вып.к.Перв.Уп.Втор.Уп.Пр.Государственное бюджетное учреждение здравоохранения "Тамбовская областная станция переливания крови", Россия (6832021067); </t>
  </si>
  <si>
    <t>таблетки, 40 мг, 10 шт. - контурная ячейковая упаковка (2)  - пачка картонная</t>
  </si>
  <si>
    <t>капсулы с порошком для ингаляций, 50 мкг+110 мкг, 10 шт. - блистер (3)  / в комплекте с устройством для ингаляций (бризхалер) / - пачка картонная</t>
  </si>
  <si>
    <t xml:space="preserve">Вл.Вып.к.Вифор (Интернэшнл) Инк., Швейцария (CHE-107.360.718); Перв.Уп.Втор.Уп.Пр.Вифор СА, Швейцария (CHE-107.364.343); </t>
  </si>
  <si>
    <t>Ортофен ретард</t>
  </si>
  <si>
    <t>Амоксициллин Диспертаб®</t>
  </si>
  <si>
    <t>ЛП-006567</t>
  </si>
  <si>
    <t>ЛП-№(000091)-(РГ-RU)</t>
  </si>
  <si>
    <t>ЛП-№(000101)-(РГ-RU)</t>
  </si>
  <si>
    <t>4602884017899</t>
  </si>
  <si>
    <t>раствор для местного и наружного применения, 0.05%, 50 мл - флаконы (1)  - пачки картонные</t>
  </si>
  <si>
    <t>ЛСР-002125/08</t>
  </si>
  <si>
    <t>4602509010717</t>
  </si>
  <si>
    <t>4602509010731</t>
  </si>
  <si>
    <t>раствор для внутримышечного и подкожного введения, 150 МЕ/мл, 5 мл - флаконы (1)  - пачки картонные</t>
  </si>
  <si>
    <t>16914423110059</t>
  </si>
  <si>
    <t>16914423110035</t>
  </si>
  <si>
    <t>16914423110011</t>
  </si>
  <si>
    <t>Кавинтон® форте</t>
  </si>
  <si>
    <t>Апротинин-ТРИВИУМ®</t>
  </si>
  <si>
    <t xml:space="preserve">Вл.Общество с ограниченной ответственностью "Тривиум-XXI" (ООО "Тривиум-XXI"), Россия (7705728698);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</si>
  <si>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>4605894010164</t>
  </si>
  <si>
    <t>АМИОДАРОН</t>
  </si>
  <si>
    <t>ЛП-006765</t>
  </si>
  <si>
    <t>4602509026497</t>
  </si>
  <si>
    <t>4602509026527</t>
  </si>
  <si>
    <t>4602509026602</t>
  </si>
  <si>
    <t>4602509026633</t>
  </si>
  <si>
    <t>4602509026534</t>
  </si>
  <si>
    <t>4602509026640</t>
  </si>
  <si>
    <t>капсулы, 1.5 мг, 7 шт. - блистер (4)  - пачка картонная</t>
  </si>
  <si>
    <t>4605469004505</t>
  </si>
  <si>
    <t>капсулы, 3 мг, 7 шт. - блистер (4)  - пачка картонная</t>
  </si>
  <si>
    <t>4605469004550</t>
  </si>
  <si>
    <t>капсулы, 4.5 мг, 7 шт. - блистер (4)  - пачка картонная</t>
  </si>
  <si>
    <t>4605469004567</t>
  </si>
  <si>
    <t>4605469004574</t>
  </si>
  <si>
    <t>таблетки с пролонгированным высвобождением покрытые пленочной оболочкой, 20 мг, 10 шт. - блистер (3)  - пачки картонные</t>
  </si>
  <si>
    <t>таблетки с пролонгированным высвобождением покрытые пленочной оболочкой, 20 мг, 10 шт. - блистер (10)  - пачки картонные</t>
  </si>
  <si>
    <t>раствор для внутривенного и внутримышечного введения, 100 мг/мл, 5 мл - ампулы (10)  - коробки картонные</t>
  </si>
  <si>
    <t>Афинитор®</t>
  </si>
  <si>
    <t>таблетки диспергируемые, 5 мг, 10 шт. - блистеры (3)  - пачки картонные</t>
  </si>
  <si>
    <t>таблетки диспергируемые, 3 мг, 10 шт. - блистеры (3)  - пачки картонные</t>
  </si>
  <si>
    <t xml:space="preserve">Вл.ООО "Эндокринные технологии", Россия (3435118606); Вып.к.Перв.Уп.Втор.Уп.Пр.Общество с ограниченной ответственностью Фирма "ФЕРМЕНТ" (ООО Фирма "ФЕРМЕНТ"), Россия (7734116347); </t>
  </si>
  <si>
    <t>ЛП-006995</t>
  </si>
  <si>
    <t>4680140040010</t>
  </si>
  <si>
    <t>4680140040027</t>
  </si>
  <si>
    <t>4680140040034</t>
  </si>
  <si>
    <t>4680140040041</t>
  </si>
  <si>
    <t xml:space="preserve">Вл.Общество с ограниченной ответственностью "Фармамед" (ООО "Фармамед"), Россия (7802201882); Вып.к.Перв.Уп.Втор.Уп.Пр.Общество с ограниченной ответственностью "Озон (ООО "Озон"), Россия (6345002063); </t>
  </si>
  <si>
    <t>4603695006058</t>
  </si>
  <si>
    <t>таблетки, покрытые пленочной оболочкой, 10 мг, 14 шт. - упаковки ячейковые контурные (4)  - пачки картонные</t>
  </si>
  <si>
    <t>таблетки, 25 мг, 10 шт. - контурная ячейковая упаковка (2)  - пачка картонная</t>
  </si>
  <si>
    <t>таблетки, 25 мг, 10 шт. - контурная ячейковая упаковка (4)  - пачка картонная</t>
  </si>
  <si>
    <t>таблетки, 25 мг, 30 шт. - банка (1)  - пачка картонная</t>
  </si>
  <si>
    <t>таблетки, 25 мг, 40 шт. - банка (1)  - пачка картонная</t>
  </si>
  <si>
    <t xml:space="preserve">Вл.Общество с ограниченной ответственностью "Формула-ФР" (ООО "Формула-ФР"), Россия (7719757138); Вып.к.Перв.Уп.Втор.Уп.Пр.Общество с ограниченной ответственностью "Тульская фармацевтическая фабрика" (ООО Тульская фармацевтическая фабрика), Россия (7105028574); </t>
  </si>
  <si>
    <t>ДЕКСАМЕТАЗОН</t>
  </si>
  <si>
    <t>Доксазозин-ФПО®</t>
  </si>
  <si>
    <t xml:space="preserve">Вл.Вып.к.Перв.Уп.Втор.Уп.Пр.К.О. Ромфарм Компани С.Р.Л., Румыния (14399646); </t>
  </si>
  <si>
    <t>КАПЕЦИТАБИН-ПРОМОМЕД</t>
  </si>
  <si>
    <t>ЛП-007308</t>
  </si>
  <si>
    <t>4602509029016</t>
  </si>
  <si>
    <t>4602509029009</t>
  </si>
  <si>
    <t>4602509029047</t>
  </si>
  <si>
    <t>4602509029023</t>
  </si>
  <si>
    <t>Пемелан®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</si>
  <si>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</si>
  <si>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>раствор для инъекций, 5 МЕ/мл, 1 мл - ампулы (10)  - коробки картонные</t>
  </si>
  <si>
    <t>Р N002084/01</t>
  </si>
  <si>
    <t>4602824025892</t>
  </si>
  <si>
    <t>4602824025908</t>
  </si>
  <si>
    <t>ЛП-№(000389)-(РГ-RU)</t>
  </si>
  <si>
    <t>4660007814749</t>
  </si>
  <si>
    <t>4660007814756</t>
  </si>
  <si>
    <t>лиофилизат для приготовления раствора для внутримышечного введения, 500 МЕ,  - флаконы (5)  - контурная ячейковая упаковка (1) - пачки картонные</t>
  </si>
  <si>
    <t>лиофилизат для приготовления раствора для внутримышечного введения, 1000 МЕ,  - флаконы (5)  - контурная ячейковая упаковка (1) - пачки картонные</t>
  </si>
  <si>
    <t>лиофилизат для приготовления раствора для внутримышечного введения, 1500 МЕ,  - флаконы (5)  - контурная ячейковая упаковка (1) - пачки картонные</t>
  </si>
  <si>
    <t>лиофилизат для приготовления раствора для внутримышечного введения, 5000 МЕ,  - флаконы (5)  - контурная ячейковая упаковка (1) - пачки картонные</t>
  </si>
  <si>
    <t>АЦИКЛОВИР</t>
  </si>
  <si>
    <t>ПАСК-Эдвансд</t>
  </si>
  <si>
    <t>таблетки кишечнорастворимые, покрытые пленочной оболочкой, 200 мг, 300 шт. - банка (1)  - пачка картонная</t>
  </si>
  <si>
    <t>таблетки кишечнорастворимые, покрытые пленочной оболочкой, 200 мг, 200 шт. - банка (1)  - пачка картонная</t>
  </si>
  <si>
    <t>таблетки кишечнорастворимые, покрытые пленочной оболочкой, 200 мг, 100 шт. - банка (1)  - пачка картонная</t>
  </si>
  <si>
    <t>таблетки кишечнорастворимые, покрытые пленочной оболочкой, 200 мг, 50 шт. - банка (1)  - пачка картонная</t>
  </si>
  <si>
    <t>таблетки кишечнорастворимые, покрытые пленочной оболочкой, 200 мг, 10 шт. - блистер (30)  - пачка картонная</t>
  </si>
  <si>
    <t>таблетки кишечнорастворимые, покрытые пленочной оболочкой, 200 мг, 10 шт. - блистер (20)  - пачка картонная</t>
  </si>
  <si>
    <t>таблетки кишечнорастворимые, покрытые пленочной оболочкой, 200 мг, 10 шт. - блистер (10)  - пачка картонная</t>
  </si>
  <si>
    <t>таблетки кишечнорастворимые, покрытые пленочной оболочкой, 200 мг, 10 шт. - блистер (5)  - пачка картонная</t>
  </si>
  <si>
    <t>таблетки кишечнорастворимые, покрытые пленочной оболочкой, 1500 мг, 300 шт. - банка (1)  - пачка картонная</t>
  </si>
  <si>
    <t>таблетки кишечнорастворимые, покрытые пленочной оболочкой, 1500 мг, 200 шт. - банка (1)  - пачка картонная</t>
  </si>
  <si>
    <t>таблетки кишечнорастворимые, покрытые пленочной оболочкой, 1000 мг, 300 шт. - банка (1)  - пачка картонная</t>
  </si>
  <si>
    <t>таблетки кишечнорастворимые, покрытые пленочной оболочкой, 1000 мг, 200 шт. - банка (1)  - пачка картонная</t>
  </si>
  <si>
    <t>таблетки кишечнорастворимые, покрытые пленочной оболочкой, 1000 мг, 10 шт. - блистер (30)  - пачка картонная</t>
  </si>
  <si>
    <t>таблетки кишечнорастворимые, покрытые пленочной оболочкой, 1000 мг, 10 шт. - блистер (20)  - пачка картонная</t>
  </si>
  <si>
    <t>таблетки кишечнорастворимые, покрытые пленочной оболочкой, 1000 мг, 10 шт. - блистер (10)  - пачка картонная</t>
  </si>
  <si>
    <t>таблетки кишечнорастворимые, покрытые пленочной оболочкой, 1000 мг, 10 шт. - блистер (5)  - пачка картонная</t>
  </si>
  <si>
    <t>таблетки кишечнорастворимые, покрытые пленочной оболочкой, 1500 мг, 100 шт. - банка (1)  - пачка картонная</t>
  </si>
  <si>
    <t>таблетки кишечнорастворимые, покрытые пленочной оболочкой, 1500 мг, 50 шт. - банка (1)  - пачка картонная</t>
  </si>
  <si>
    <t>таблетки кишечнорастворимые, покрытые пленочной оболочкой, 1500 мг, 10 шт. - блистер (30)  - пачка картонная</t>
  </si>
  <si>
    <t>таблетки кишечнорастворимые, покрытые пленочной оболочкой, 1500 мг, 10 шт. - блистер (20)  - пачка картонная</t>
  </si>
  <si>
    <t>таблетки кишечнорастворимые, покрытые пленочной оболочкой, 1500 мг, 10 шт. - блистер (10)  - пачка картонная</t>
  </si>
  <si>
    <t>таблетки кишечнорастворимые, покрытые пленочной оболочкой, 1500 мг, 10 шт. - блистер (5)  - пачка картонная</t>
  </si>
  <si>
    <t>таблетки кишечнорастворимые, покрытые пленочной оболочкой, 2000 мг, 300 шт. - банка (1)  - пачка картонная</t>
  </si>
  <si>
    <t>таблетки кишечнорастворимые, покрытые пленочной оболочкой, 2000 мг, 200 шт. - банка (1)  - пачка картонная</t>
  </si>
  <si>
    <t>таблетки кишечнорастворимые, покрытые пленочной оболочкой, 2000 мг, 100 шт. - банка (1)  - пачка картонная</t>
  </si>
  <si>
    <t>таблетки кишечнорастворимые, покрытые пленочной оболочкой, 2000 мг, 50 шт. - банка (1)  - пачка картонная</t>
  </si>
  <si>
    <t>таблетки кишечнорастворимые, покрытые пленочной оболочкой, 2000 мг, 10 шт. - блистер (30)  - пачка картонная</t>
  </si>
  <si>
    <t>таблетки кишечнорастворимые, покрытые пленочной оболочкой, 2000 мг, 10 шт. - блистер (20)  - пачка картонная</t>
  </si>
  <si>
    <t>таблетки кишечнорастворимые, покрытые пленочной оболочкой, 2000 мг, 10 шт. - блистер (10)  - пачка картонная</t>
  </si>
  <si>
    <t>таблетки кишечнорастворимые, покрытые пленочной оболочкой, 2000 мг, 10 шт. - блистер (5)  - пачка картонная</t>
  </si>
  <si>
    <t xml:space="preserve">Вл.Санофи-Авентис Дойчланд ГмбХ, Германия (DE812134551); Вып.к.Перв.Уп.Втор.Уп.Пр.Опелла Хелскеа Интернешнл САС, Франция (2020B05427); </t>
  </si>
  <si>
    <t xml:space="preserve">Вл.ООО "ВЕСТ", Россия (7725383554); Вып.к.Перв.Уп.Втор.Уп.Пр.Открытое акционерное общество "Самарамедпром" (ОАО "Самарамедпром"), Россия (6335003533); </t>
  </si>
  <si>
    <t>раствор для местного и наружного применения, 0.05%, 50 мл - флаконы (60)  - коробки картонные (для стационаров)</t>
  </si>
  <si>
    <t>раствор для местного и наружного применения, 0.05%, 1000 мл - флаконы (8)  - пленка термоусадочная (для стационаров)</t>
  </si>
  <si>
    <t>раствор для местного и наружного применения, 0.05%, 1000 мл - флаконы (8)  - коробки картонные (для стационаров)</t>
  </si>
  <si>
    <t>таблетки, 25 мг, 20 шт. - контурная ячейковая упаковка (2)  - пачка картонная</t>
  </si>
  <si>
    <t>таблетки кишечнорастворимые, покрытые пленочной оболочкой, 500 мг, 300 шт. - банка (1)  - пачка картонная</t>
  </si>
  <si>
    <t>таблетки кишечнорастворимые, покрытые пленочной оболочкой, 500 мг, 200 шт. - банка (1)  - пачка картонная</t>
  </si>
  <si>
    <t>таблетки кишечнорастворимые, покрытые пленочной оболочкой, 500 мг, 100 шт. - банка (1)  - пачка картонная</t>
  </si>
  <si>
    <t>таблетки кишечнорастворимые, покрытые пленочной оболочкой, 500 мг, 50 шт. - банка (1)  - пачка картонная</t>
  </si>
  <si>
    <t>таблетки кишечнорастворимые, покрытые пленочной оболочкой, 500 мг, 10 шт. - блистер (30)  - пачка картонная</t>
  </si>
  <si>
    <t>таблетки кишечнорастворимые, покрытые пленочной оболочкой, 500 мг, 10 шт. - блистер (20)  - пачка картонная</t>
  </si>
  <si>
    <t>таблетки кишечнорастворимые, покрытые пленочной оболочкой, 500 мг, 10 шт. - блистер (10)  - пачка картонная</t>
  </si>
  <si>
    <t>таблетки кишечнорастворимые, покрытые пленочной оболочкой, 500 мг, 10 шт. - блистер (5)  - пачка картонная</t>
  </si>
  <si>
    <t>таблетки, 2.5 мг, 30 шт. - банки (1)  - пачки картонные</t>
  </si>
  <si>
    <t>ЛП-№(000561)-(РГ-RU)</t>
  </si>
  <si>
    <t>4607011636462</t>
  </si>
  <si>
    <t>МОКСИФЛОКСАЦИН</t>
  </si>
  <si>
    <t>ЛЕНАЛИДОМИД-ПРОМОМЕД</t>
  </si>
  <si>
    <t>ЛП-008107</t>
  </si>
  <si>
    <t>4602509032573</t>
  </si>
  <si>
    <t>4602509032856</t>
  </si>
  <si>
    <t>4602509032993</t>
  </si>
  <si>
    <t>4602509033136</t>
  </si>
  <si>
    <t>4602509032436</t>
  </si>
  <si>
    <t>Супрастин®</t>
  </si>
  <si>
    <t>таблетки, 25 мг, 10 шт. - блистеры (2)  - пачки картонные</t>
  </si>
  <si>
    <t>раствор для внутривенного введения, 0.5 мг/мл, 2 мл - флакон (1)  - пачка картонная</t>
  </si>
  <si>
    <t>раствор для внутримышечного введения, 25 мг/мл, 3 мл - ампула (10)  - пачка картонная</t>
  </si>
  <si>
    <t>ЛП-№(000710)-(РГ-RU)</t>
  </si>
  <si>
    <t>4610017701973</t>
  </si>
  <si>
    <t>4610017701980</t>
  </si>
  <si>
    <t>таблетки кишечнорастворимые, покрытые пленочной оболочкой, 200 мг, 500 шт. - банка (1)  - пачка картонная</t>
  </si>
  <si>
    <t>таблетки кишечнорастворимые, покрытые пленочной оболочкой, 500 мг, 500 шт. - банка (1)  - пачка картонная</t>
  </si>
  <si>
    <t>таблетки кишечнорастворимые, покрытые пленочной оболочкой, 1000 мг, 500 шт. - банка (1)  - пачка картонная</t>
  </si>
  <si>
    <t>таблетки кишечнорастворимые, покрытые пленочной оболочкой, 1500 мг, 500 шт. - банка (1)  - пачка картонная</t>
  </si>
  <si>
    <t>таблетки кишечнорастворимые, покрытые пленочной оболочкой, 2000 мг, 500 шт. - банка (1)  - пачка картонная</t>
  </si>
  <si>
    <t xml:space="preserve">Вл.Сан Фармасьютикал Индастриз Лтд, Индия (AADCS3124K); Вып.к.Перв.Уп.Втор.Уп.Пр.Сан Фарма Лабораториз Лтд, Индия (AADCS3124K); </t>
  </si>
  <si>
    <t>Агарта®</t>
  </si>
  <si>
    <t>ЛП-№(000266)-(РГ-RU)</t>
  </si>
  <si>
    <t>раствор для внутривенного и подкожного введения, 100 МЕ/мл, 3 мл - картриджи в шприц-ручках (5)  - пачки картонные</t>
  </si>
  <si>
    <t>ЛП-№(000793)-(РГ-RU)</t>
  </si>
  <si>
    <t>таблетки, покрытые пленочной оболочкой, 400 мг, 20 шт. - упаковки ячейковые контурные (3)  - пачки картонные</t>
  </si>
  <si>
    <t>ЛП-№(000861)-(РГ-RU)</t>
  </si>
  <si>
    <t>ЭРИБУЛИН-ПРОМОМЕД</t>
  </si>
  <si>
    <t>ЛП-№(001008)-(РГ-RU)</t>
  </si>
  <si>
    <t>раствор для внутривенного и внутримышечного введения, 10 мг/мл, 2 мл - ампулы (5)  - упаковки ячейковые контурные (2) - пачки картонные</t>
  </si>
  <si>
    <t>ДИКЛОФЕНАК</t>
  </si>
  <si>
    <t>раствор для инъекций, 4 мг/мл, 1 мл - ампула (25)  - пачка картонная</t>
  </si>
  <si>
    <t>4602509029955</t>
  </si>
  <si>
    <t>раствор для инъекций, 4 мг/мл, 1 мл - ампула (10)  - пачка картонная</t>
  </si>
  <si>
    <t>раствор для инъекций, 4 мг/мл, 1 мл - ампула (10)  - коробка картонная</t>
  </si>
  <si>
    <t>Позимицин</t>
  </si>
  <si>
    <t>порошок для приготовления раствора для внутривенного и внутримышечного введения, 1 г, 1 г - флакон (1)  - пачка картонная</t>
  </si>
  <si>
    <t>Изакардин®</t>
  </si>
  <si>
    <t>капсулы, 200 мг, 8 шт. - блистер (2)  - пачка  картонная</t>
  </si>
  <si>
    <t xml:space="preserve">Вл.Вып.к.Перв.Уп.Втор.Уп.Рекитт Бенкизер Хелскэр Интернешнл Лтд, Великобритания (7710463461); Пр.Патеон Софтджелс Б.В., Нидерланды (NL001252112B01); </t>
  </si>
  <si>
    <t>Рисдиплам</t>
  </si>
  <si>
    <t xml:space="preserve">Вл.Перв.Уп.Пр.Ф.Хоффманн-Ля Рош Лтд, Швейцария (7-013861-02); Вып.к.Втор.Уп.Общество с ограниченной ответственностью "Добролек" (ООО "Добролек"), Россия (7724774770); </t>
  </si>
  <si>
    <t>M09AX10</t>
  </si>
  <si>
    <t>капсулы, 200 мг, 60 шт. - банка (1)  - пачка картонная</t>
  </si>
  <si>
    <t>капсулы, 300 мг, 30 шт. - банка (1)  - пачка картонная</t>
  </si>
  <si>
    <t>порошок для приготовления раствора для внутривенного и внутримышечного введения, 250 мг+250 мг, 1 шт. - флакон (1)  - пачка картонная</t>
  </si>
  <si>
    <t>порошок для приготовления раствора для внутривенного введения, 1000 мг, 1 шт. - флакон (1)  - пачка картонная</t>
  </si>
  <si>
    <t>ЛП-№(000766)-(РГ-RU)</t>
  </si>
  <si>
    <t>4602565034085</t>
  </si>
  <si>
    <t>ЛП-№(001094)-(РГ-RU)</t>
  </si>
  <si>
    <t>4602565034931</t>
  </si>
  <si>
    <t>4602565033507</t>
  </si>
  <si>
    <t>4602565033521</t>
  </si>
  <si>
    <t>таблетки, 250 мг, 10 шт. - контурная ячейковая упаковка (2)  - пачка картонная</t>
  </si>
  <si>
    <t>порошок для приготовления суспензии для приема внутрь с ароматом ванили, 3 г, 3.76 г - саше (10)  - пачки картонные</t>
  </si>
  <si>
    <t>порошок для приготовления суспензии для приема внутрь с ароматом апельсина, 3 г, 3.76 г - саше (10)  - пачки картонные</t>
  </si>
  <si>
    <t>Форметин®</t>
  </si>
  <si>
    <t>раствор для местного и наружного применения, 0.05%, 80 мл - флаконы (1)  - пачки картонные</t>
  </si>
  <si>
    <t>4602565033323</t>
  </si>
  <si>
    <t>суппозитории вагинальные, 16 мг, 5 шт. - упаковки ячейковые контурные (1)  - пачки картонные</t>
  </si>
  <si>
    <t>ЛП-№(000925)-(РГ-RU)</t>
  </si>
  <si>
    <t>4602565034320</t>
  </si>
  <si>
    <t>Нормокинезтин®</t>
  </si>
  <si>
    <t xml:space="preserve">Вл.Вып.к.Втор.Уп.Общество с ограниченной ответственностью "Аспектус фарма" (ООО "Аспектус фарма"), Россия (7731304800); Перв.Уп.Пр.Теммлер Фарма ГмбХ, Германия (DE251242537); </t>
  </si>
  <si>
    <t>ЛП-№(001292)-(РГ-RU)</t>
  </si>
  <si>
    <t>4660153653964</t>
  </si>
  <si>
    <t>Нурофен®</t>
  </si>
  <si>
    <t>таблетки, покрытые оболочкой, 200 мг, 8 шт. - блистеры (1)  - пачки картонные</t>
  </si>
  <si>
    <t>таблетки, покрытые оболочкой, 200 мг, 10 шт. - блистеры (1)  - пачки картонные</t>
  </si>
  <si>
    <t>ХЛОРГЕКСИДИН АВЕКСИМА</t>
  </si>
  <si>
    <t>концентрат для приготовления раствора для инфузий, 100 мг/мл, 50 мл - флакон (1)  - пачка картонная</t>
  </si>
  <si>
    <t>7613421062422</t>
  </si>
  <si>
    <t>Ринорус®</t>
  </si>
  <si>
    <t>ЛП-№(001389)-(РГ-RU)</t>
  </si>
  <si>
    <t>4602565035693</t>
  </si>
  <si>
    <t>4602565035686</t>
  </si>
  <si>
    <t>таблетки, 10 мг, 15 шт. - контурная ячейковая упаковка (4)  - пачка картонная</t>
  </si>
  <si>
    <t>Кетонал®</t>
  </si>
  <si>
    <t>4660153654213</t>
  </si>
  <si>
    <t>4660153654206</t>
  </si>
  <si>
    <t>4660153654220</t>
  </si>
  <si>
    <t>4660153654572</t>
  </si>
  <si>
    <t>крем для наружного применения, 0.05%, 30 г - туба (1)  - пачка картонная</t>
  </si>
  <si>
    <t>ЛП-№(001202)-(РГ-RU)</t>
  </si>
  <si>
    <t>4601969010510</t>
  </si>
  <si>
    <t>крем для наружного применения, 0.05%, 15 г - туба (1)  - пачка картонная</t>
  </si>
  <si>
    <t>4601969010503</t>
  </si>
  <si>
    <t>раствор для внутримышечного введения, 250 мг/5 мл, 5 мл - шприц (2)  / в комплекте с иглой / - пачка картонная</t>
  </si>
  <si>
    <t>ЛП-№(001472)-(РГ-RU)</t>
  </si>
  <si>
    <t>4602509040547</t>
  </si>
  <si>
    <t>раствор для внутримышечного введения, 250 мг/5 мл, 5 мл - шприц (1)  / в комплекте с иглой / - пачка картонная</t>
  </si>
  <si>
    <t>4602509040530</t>
  </si>
  <si>
    <t>раствор для внутримышечного введения, 250 мг/5 мл, 5 мл - флакон (2)  - пачка картонная</t>
  </si>
  <si>
    <t>4602509040622</t>
  </si>
  <si>
    <t>раствор для внутримышечного введения, 250 мг/5 мл, 5 мл - флакон (1)  - пачка картонная</t>
  </si>
  <si>
    <t>4602509040615</t>
  </si>
  <si>
    <t>раствор для внутримышечного введения, 250 мг/5 мл, 5 мл - флакон (1)  / в комплекте с шприцем-1 шт., иглой-1 шт. / - пачка картонная</t>
  </si>
  <si>
    <t>4602509040677</t>
  </si>
  <si>
    <t>раствор для внутримышечного введения, 250 мг/5 мл, 5 мл - флакон (2)  / в комплекте с шприцем-2 шт., иглой-2 шт. / - пачка картонная</t>
  </si>
  <si>
    <t>4602509040684</t>
  </si>
  <si>
    <t>таблетки, 500 мг, 10 шт. - контурная ячейковая упаковка (4)  - пачка картонная</t>
  </si>
  <si>
    <t>ЛП-№(001660)-(РГ-RU)</t>
  </si>
  <si>
    <t>4610017702819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</si>
  <si>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Россия, Россия (5011016121); </t>
  </si>
  <si>
    <t xml:space="preserve">Вл.Вып.к.Перв.Уп.Втор.Уп.Пр.Октафарма Фармацевтика Продуктионсгес м.б.Х.,  Австрия (ATU142536); </t>
  </si>
  <si>
    <t>ЛП-№(001183)-(РГ-RU)</t>
  </si>
  <si>
    <t>4602565035303</t>
  </si>
  <si>
    <t>4602565035297</t>
  </si>
  <si>
    <t>Левосин®</t>
  </si>
  <si>
    <t>мазь для наружного применения, 40 г - тубы (1)  - пачки картонные</t>
  </si>
  <si>
    <t>капли глазные, 3 мг/мл, 10 мл - флакон-капельница (1)  - пачка картонная</t>
  </si>
  <si>
    <t>Рамиприл</t>
  </si>
  <si>
    <t>Рамиприл-АКОС</t>
  </si>
  <si>
    <t>C09AA05</t>
  </si>
  <si>
    <t>порошок для приготовления раствора для внутривенного и внутримышечного введения, 1000 мг, 50 шт. - флакон (50)  - коробка картонная (для стационаров)</t>
  </si>
  <si>
    <t>4602565034078</t>
  </si>
  <si>
    <t>4604060016283</t>
  </si>
  <si>
    <t>ЛП-№(000498)-(РГ-RU)</t>
  </si>
  <si>
    <t>Диара®</t>
  </si>
  <si>
    <t>ЛП-№(000951)-(РГ-RU)</t>
  </si>
  <si>
    <t>капсулы, 1.5 мг, 7 шт. - блистер (4)  - пачка  картонная</t>
  </si>
  <si>
    <t>ЛП-№(001510)-(РГ-RU)</t>
  </si>
  <si>
    <t>4605469004635</t>
  </si>
  <si>
    <t>капсулы, 3 мг, 7 шт. - блистер (4)  - пачка  картонная</t>
  </si>
  <si>
    <t>4605469004611</t>
  </si>
  <si>
    <t>концентрат для приготовления раствора для внутривенного введения, 50 мг/мл, 3 мл - ампула (10)  - пачка картонная</t>
  </si>
  <si>
    <t>порошок для приготовления раствора для внутривенного и внутримышечного введения, 1000 мг+500 мг, 1 шт. - флакон (1)  - пачка картонная</t>
  </si>
  <si>
    <t>порошок для приготовления раствора для внутривенного и внутримышечного введения, 1000 мг+500 мг, 1 шт. - флакон (1)  / в комплекте с растворителем - вода для инъекций (ампулы) 5 мл - 1 шт. / - пачка картонная</t>
  </si>
  <si>
    <t>порошок для приготовления раствора для внутривенного и внутримышечного введения, 500 мг+250 мг, 1 шт. - флакон (1)  - пачка картонная</t>
  </si>
  <si>
    <t>порошок для приготовления раствора для внутривенного и внутримышечного введения, 500 мг+250 мг, 1 шт. - флакон (1)  / в комплекте с растворителем - вода для инъекций (ампулы) 5 мл - 1 шт. / - пачка картонная</t>
  </si>
  <si>
    <t>порошок для приготовления раствора для внутривенного и внутримышечного введения, 500 мг+250 мг, 1 шт. - флакон (1)  / в комплекте с растворителем: новокаина раствор 0.5% (ампулы) 5 мл-1 шт / - пачка картонная</t>
  </si>
  <si>
    <t>порошок для приготовления раствора для внутривенного и внутримышечного введения, 1000 мг+500 мг, 1 шт. - флакон (1)  / в комплекте с растворителем: новокаина раствор 0.5% (ампулы) 5 мл-1 шт / - пачка картонная</t>
  </si>
  <si>
    <t>капсулы, 4,5 мг, 7 шт. - блистер (4)  - пачка  картонная</t>
  </si>
  <si>
    <t>4605469004666</t>
  </si>
  <si>
    <t>раствор для внутривенного и внутримышечного введения, 5 мг/мл, 1 мл - ампулы (10)  / в комплекте с ножом ампульным или скарификатором / - упаковки ячейковые контурные (1) - пачки картонные</t>
  </si>
  <si>
    <t>мазь глазная, 1%, 10 г - туба (1)  - пачка картонная</t>
  </si>
  <si>
    <t>ЛП-№(001912)-(РГ-RU)</t>
  </si>
  <si>
    <t>4602565036393</t>
  </si>
  <si>
    <t>4602565036386</t>
  </si>
  <si>
    <t>4605469004673</t>
  </si>
  <si>
    <t>ЛП-№(002070)-(РГ-RU)</t>
  </si>
  <si>
    <t>4602565036515</t>
  </si>
  <si>
    <t>4602565036447</t>
  </si>
  <si>
    <t>таблетки, 5 мг, 20 шт. - контурная ячейковая упаковка (3)  - пачка картонная</t>
  </si>
  <si>
    <t>4602565036218</t>
  </si>
  <si>
    <t>таблетки, 10 мг, 20 шт. - контурная ячейковая упаковка (3)  - пачка картонная</t>
  </si>
  <si>
    <t>4602565036249</t>
  </si>
  <si>
    <t>таблетки, 5 мг, 15 шт. - контурная ячейковая упаковка (4)  - пачка картонная</t>
  </si>
  <si>
    <t>4602565036157</t>
  </si>
  <si>
    <t>4602565036188</t>
  </si>
  <si>
    <t>ЛП-№(000635)-(РГ-RU)</t>
  </si>
  <si>
    <t>таблетки покрытые пленочной оболочкой, 10 мг, 10 шт. - контурная ячейковая упаковка (2)  - пачка картонная</t>
  </si>
  <si>
    <t>4604060007229</t>
  </si>
  <si>
    <t>4604060007328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</si>
  <si>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</si>
  <si>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>таблетки, 250 мг, 100 шт. - банка (1)  - пачка картонная</t>
  </si>
  <si>
    <t>таблетки, 500 мг, 100 шт. - банка (1)  - пачка картонная</t>
  </si>
  <si>
    <t xml:space="preserve">Вл.Торрент Фармасьютикалс Лтд, Индия (AAACT5456A); Вып.к.Перв.Уп.Втор.Уп.Пр.Торрент Фармасьютикалс Лтд., Индия (AAACT5456A); </t>
  </si>
  <si>
    <t>Сальвозол</t>
  </si>
  <si>
    <t>Хартил®</t>
  </si>
  <si>
    <t>5995327155524</t>
  </si>
  <si>
    <t>5995327155500</t>
  </si>
  <si>
    <t xml:space="preserve">Вл.ООО "ВЕСТ", Россия (7725383554); Вып.к.Перв.Уп.Втор.Уп.Пр.Общество с ограниченной ответственностью "Технопарк-Центр" (ООО "Технопарк-Центр"), Россия (7706273958); </t>
  </si>
  <si>
    <t>ЛП-№(001970)-(РГ-RU)</t>
  </si>
  <si>
    <t>4601969010725</t>
  </si>
  <si>
    <t>4601969010749</t>
  </si>
  <si>
    <t>4601969010701</t>
  </si>
  <si>
    <t>ЛП-№(002218)-(РГ-RU)</t>
  </si>
  <si>
    <t>Мальтофер®</t>
  </si>
  <si>
    <t xml:space="preserve">Вл.Вып.к.Вифор (Интернэшнл) Инк., Швейцария (CHE-107.360.718); Перв.Уп.Втор.Уп.Пр.Корден Фарма Фрибур СА, Швейцария (CHE-107.364.343); </t>
  </si>
  <si>
    <t>таблетки, покрытые пленочной оболочкой, 125 мг, 10 шт. - контурная ячейковая  упаковка (3)  - пачка картонная</t>
  </si>
  <si>
    <t>ЛП-№(002273)-(РГ-RU)</t>
  </si>
  <si>
    <t>раствор для местного применения, 25 г - флаконы (1)  / в комплекте с насадкой-распылителем / - пачки картонные</t>
  </si>
  <si>
    <t>4603256011743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</si>
  <si>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</si>
  <si>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Пирацетам Реневал</t>
  </si>
  <si>
    <t>4603988037943</t>
  </si>
  <si>
    <t>4603988038001</t>
  </si>
  <si>
    <t>таблетки, покрытые пленочной оболочкой, 75 мг, 14 шт. - контурная ячейковая упаковка (1)  - пачка картонная</t>
  </si>
  <si>
    <t>спрей назальный, 0.1%, 20 мл - флакон (1)  / в комплекте с насадкой-распылителем / - пачка  картонная</t>
  </si>
  <si>
    <t>ЛП-№(002463)-(РГ-RU)</t>
  </si>
  <si>
    <t>4602565036805</t>
  </si>
  <si>
    <t>спрей назальный, 0.1%, 10 мл - флакон (1)  / в комплекте с насадкой-распылителем / - пачка картонная</t>
  </si>
  <si>
    <t>4602565036799</t>
  </si>
  <si>
    <t>спрей назальный, 0.05%, 10 мл - флакон (1)  / в комплекте с насадкой-распылителем / - пачка картонная</t>
  </si>
  <si>
    <t>4602565036751</t>
  </si>
  <si>
    <t>таблетки с пролонгированным высвобождением, покрытые пленочной оболочкой, 100 мг, 10 шт. - контурная ячейковая упаковка (2)  - пачка картонная</t>
  </si>
  <si>
    <t>4604060012087</t>
  </si>
  <si>
    <t>4602509037639</t>
  </si>
  <si>
    <t>ЛП-№(002413)-(РГ-RU)</t>
  </si>
  <si>
    <t>ЛП-№(002416)-(РГ-RU)</t>
  </si>
  <si>
    <t>4660153656675</t>
  </si>
  <si>
    <t>4660153656682</t>
  </si>
  <si>
    <t>4660153656699</t>
  </si>
  <si>
    <t>ЛП-№(002200)-(РГ-RU)</t>
  </si>
  <si>
    <t>4602565036638</t>
  </si>
  <si>
    <t>порошок для приготовления раствора для приема внутрь, 0.75 мг/мл, 2 г - флаконы (1)  / в комплекте с адаптером, шприцем 1 мл-2 шт., шприцем 6 мл-2 шт., шприцем 12 мл-1 шт. / - пачки картонные</t>
  </si>
  <si>
    <t>ЛП-№(002544)-(РГ-RU)</t>
  </si>
  <si>
    <t>4680020236403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</si>
  <si>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"Велфарм-М", Россия (7735167866); </t>
  </si>
  <si>
    <t>СУПРИЛАМИН</t>
  </si>
  <si>
    <t>ЛП-№(002728)-(РГ-RU)</t>
  </si>
  <si>
    <t>4602565036959</t>
  </si>
  <si>
    <t>4602565036966</t>
  </si>
  <si>
    <t>4650062750762</t>
  </si>
  <si>
    <t>таблетки, 250 мг, 10 шт. - блистер (10)  - пачка картонная</t>
  </si>
  <si>
    <t>раствор для инъекций, 10 мг/мл, 1 мл - флакон (1)  - пачка картонная</t>
  </si>
  <si>
    <t>ЛП-№(000945)-(РГ-RU)</t>
  </si>
  <si>
    <t>4602509037097</t>
  </si>
  <si>
    <t>раствор для инъекций, 10 мг/мл, 2 мл - флакон (1)  - пачка картонная</t>
  </si>
  <si>
    <t>4602509037219</t>
  </si>
  <si>
    <t>Лиорезал® Интратекальный</t>
  </si>
  <si>
    <t>раствор для интратекального введения, 2 мг/мл, 5 мл - ампула (1)  - пачка картонная</t>
  </si>
  <si>
    <t xml:space="preserve">Вл.Новартис Фарма АГ, Швейцария (CHE-106.052.527); Перв.Уп.Втор.Уп.Пр.Дельфарм Дижон, Франция (FR21809759301); Вып.к.Новартис Фарма ГмбХ, Германия (DE133500876); </t>
  </si>
  <si>
    <t>ЛП-№(002626)-(РГ-RU)</t>
  </si>
  <si>
    <t>4603695006225</t>
  </si>
  <si>
    <t>раствор для интратекального введения, 0.5 мг/мл, 20 мл - ампула (1)  - пачка картонная</t>
  </si>
  <si>
    <t>4603695006218</t>
  </si>
  <si>
    <t>4607143561465</t>
  </si>
  <si>
    <t>4607143561472</t>
  </si>
  <si>
    <t>таблетки, покрытые пленочной оболочкой, 2.5 мг, 14 шт. - упаковки ячейковые контурные (2)  - пачки картонные</t>
  </si>
  <si>
    <t>таблетки, покрытые пленочной оболочкой, 2.5 мг, 14 шт. - упаковки ячейковые контурные (4)  - пачки картонные</t>
  </si>
  <si>
    <t>капли назальные, 0.1%, 10 мл - флакон - капельница (1)  - пачка картонная</t>
  </si>
  <si>
    <t>ЛП-№(002389)-(РГ-RU)</t>
  </si>
  <si>
    <t>ЛП-№(002756)-(РГ-RU)</t>
  </si>
  <si>
    <t>ПолиовакСин (Вакцина полиомиелитная культуральная очищенная концентрированная инактивированная жидкая из аттенуированных штаммов Сэбина)</t>
  </si>
  <si>
    <t xml:space="preserve">Вл.Общество с ограниченной ответственностью "ИНВАК" (ООО "ИНВАК"), Россия (4324008952); Вып.к.Перв.Уп.Втор.Уп.Пр.Федеральное государственное автономное научное учреждение "Федеральный научный центр исследований и разработки иммунобиологических препаратов им. М.П. Чумакова РАН" (Институт полиомиелита) (ФГАНУ "ФНЦИРИП им. М.П. Чумакова РАН" (Институт полиомиелита)), Россия (7751023847); </t>
  </si>
  <si>
    <t>ЛП-007478</t>
  </si>
  <si>
    <t>4603993001168</t>
  </si>
  <si>
    <t>НОРЭПИНЕФРИН</t>
  </si>
  <si>
    <t>таблетки, 50 мг, 14 шт. - блистер (2)  - пачка картонная</t>
  </si>
  <si>
    <t>4605469005014</t>
  </si>
  <si>
    <t>ЛП-№(002838)-(РГ-RU)</t>
  </si>
  <si>
    <t>4601969011005</t>
  </si>
  <si>
    <t xml:space="preserve">Вл.Сандоз д.д., Словения (SI76665623); Вып.к.Перв.Уп.Втор.Уп.Пр.ООО "Новартис Фармасьютикал Мэньюфекчуринг", Словения (SI 98914227); </t>
  </si>
  <si>
    <t>раствор для внутривенного и подкожного введения, 0.05 мг/мл, 1 мл - ампулы (5)  - пачки картонные</t>
  </si>
  <si>
    <t>таблетки, покрытые пленочной оболочкой, 10 мг, 30 шт. - флакон (1)  - пачка картонная</t>
  </si>
  <si>
    <t>ЛП-№(002999)-(РГ-RU)</t>
  </si>
  <si>
    <t>4603988044095</t>
  </si>
  <si>
    <t>4603988044156</t>
  </si>
  <si>
    <t>таблетки, покрытые пленочной оболочкой, 200 мг, 20 шт. - упаковки ячейковые контурные (3)  - пачки картонные</t>
  </si>
  <si>
    <t>4603988044118</t>
  </si>
  <si>
    <t>4603988044170</t>
  </si>
  <si>
    <t xml:space="preserve">Вл.Вып.к.Перв.Уп.Втор.Уп.Пр.Общество с ограниченной ответственностью "Велфарм-М", Россия (7735167866); </t>
  </si>
  <si>
    <t>Феррум Лек®</t>
  </si>
  <si>
    <t>7622436107196</t>
  </si>
  <si>
    <t>7622436107202</t>
  </si>
  <si>
    <t>7622436107219</t>
  </si>
  <si>
    <t>ЛП-№(003642)-(РГ-RU)</t>
  </si>
  <si>
    <t>4610226801129</t>
  </si>
  <si>
    <t>4610226801136</t>
  </si>
  <si>
    <t xml:space="preserve">Вл.Новартис Фарма АГ, Швейцария (CHE-106.052.527); Перв.Уп.Втор.Уп.Пр.Дельфарм Дижон, Франция (FR21809759301); Вып.к.Новартис Фармасьютика С.А., Испания (A08011074); </t>
  </si>
  <si>
    <t>7613421148928</t>
  </si>
  <si>
    <t>7613421148911</t>
  </si>
  <si>
    <t>4680136226442</t>
  </si>
  <si>
    <t>4680136226473</t>
  </si>
  <si>
    <t>4680136226497</t>
  </si>
  <si>
    <t>4680136226886</t>
  </si>
  <si>
    <t>4680136226893</t>
  </si>
  <si>
    <t>раствор для инъекций, 125 мг/мл, 4 мл - ампулы (10)  - коробки картонные</t>
  </si>
  <si>
    <t>4602212012589</t>
  </si>
  <si>
    <t>Цефурус®</t>
  </si>
  <si>
    <t>порошок для приготовления раствора для внутривенного и внутримышечного введения, 0.75 г, 1 шт. - флакон (1)  - пачка  картонная</t>
  </si>
  <si>
    <t>ЛП-№(003933)-(РГ-RU)</t>
  </si>
  <si>
    <t>4602565037628</t>
  </si>
  <si>
    <t>порошок для приготовления раствора для внутривенного и внутримышечного введения, 1.5 г, 1 шт. - флакон (1)  - пачка картонная</t>
  </si>
  <si>
    <t>4602565037659</t>
  </si>
  <si>
    <t>ЛП-№(003743)-(РГ-RU)</t>
  </si>
  <si>
    <t>4601026000454</t>
  </si>
  <si>
    <t>ЛП-№(003774)-(РГ-RU)</t>
  </si>
  <si>
    <t>раствор для инфузий, 0.9%, 200 мл - бутылка (28)  - ящик картонный (для стационаров)</t>
  </si>
  <si>
    <t>7622436107318</t>
  </si>
  <si>
    <t>7622436107325</t>
  </si>
  <si>
    <t>4603993001014</t>
  </si>
  <si>
    <t>7622436107257</t>
  </si>
  <si>
    <t>капсулы, 100 мг, 10 шт. - контурная ячейковая  упаковка (3)  - пачка картонная</t>
  </si>
  <si>
    <t>концентрат для приготовления раствора для внутривенного введения, 50 мг/мл, 3 мл - ампула (10)  - коробка картонная</t>
  </si>
  <si>
    <t>Пирацетам-Ферейн®</t>
  </si>
  <si>
    <t>Офтоципро®</t>
  </si>
  <si>
    <t>мазь глазная, 0.3%, 3 г - туба (1)  - пачка картонная</t>
  </si>
  <si>
    <t>ЛП-№(001649)-(РГ-RU)</t>
  </si>
  <si>
    <t xml:space="preserve">Вл.Общество с ограниченной ответственностью "Велфарм-М", Россия (7735167866); Вып.к.Перв.Уп.Втор.Уп.Пр.Общество с ограниченной ответственностью "Велфарм" (ООО "Велфарм"), Россия (7733691513); </t>
  </si>
  <si>
    <t>таблетки с пролонгированным высвобождением, покрытые пленочной оболочкой, 30 мг, 10 шт. - блистер (3)  - пачка  картонная</t>
  </si>
  <si>
    <t>таблетки с пролонгированным высвобождением, покрытые пленочной оболочкой, 30 мг, 10 шт. - блистер (6)  - пачка картонная</t>
  </si>
  <si>
    <t>таблетки, покрытые оболочкой, 200 мг, 10 шт. - упаковки ячейковые контурные (6)  - пачки картонные</t>
  </si>
  <si>
    <t>капсулы, 400 мг, 10 шт. - контурная ячейквая упаковка (2)  - пачка картонная</t>
  </si>
  <si>
    <t>капсулы, 50 мг, 25 шт. - флаконы (1)  - пачки картонные</t>
  </si>
  <si>
    <t>таблетки, 2.5 мг, 30 шт. - флакон (1)  - пачка картонная</t>
  </si>
  <si>
    <t>ЛП-№(002402)-(РГ-RU)</t>
  </si>
  <si>
    <t>5997001372425</t>
  </si>
  <si>
    <t>4660153654350</t>
  </si>
  <si>
    <t>ЛП-№(003527)-(РГ-RU)</t>
  </si>
  <si>
    <t>4601669017659</t>
  </si>
  <si>
    <t>таблетки, покрытые пленочной оболочкой, 10 мг, 10 шт. - блистер (2)  - пачка картонная</t>
  </si>
  <si>
    <t xml:space="preserve">Вл.Актавис Групп ПТС ехф, Исландия (91568); Вып.к.Перв.Уп.Втор.Уп.Пр.Тева Фарма С.Л.У., Испания (B83959379); </t>
  </si>
  <si>
    <t>ЛП-№(004734)-(РГ-RU)</t>
  </si>
  <si>
    <t>4605095012691</t>
  </si>
  <si>
    <t>4605095012707</t>
  </si>
  <si>
    <t>4610017702796</t>
  </si>
  <si>
    <t xml:space="preserve">Вл.Общество с ограниченной ответственностью "ДЖИЭФСИ" (ООО "ДЖИЭФСИ"), Россия (2367013142); Вып.к.Перв.Уп.Втор.Уп.Пр.Общество с ограниченной ответственностью "Рузфарма" (ООО "Рузфарма"), Россия (5075017297); </t>
  </si>
  <si>
    <t>J05AJ03</t>
  </si>
  <si>
    <t>таблетки, покрытые пленочной оболочкой, 50 мг, 10 шт. - контурная ячейковая  упаковка (3)  - пачка картонная</t>
  </si>
  <si>
    <t>таблетки, покрытые пленочной оболочкой, 50 мг, 30 шт. - банка (1)  - пачка картонная</t>
  </si>
  <si>
    <t xml:space="preserve">Вл.Санофи Винтроп Индустрия, Франция (FR45775662257); Вып.к.Перв.Уп.Втор.Уп.Пр.Санофи-Авентис Дойчланд ГмбХ, Германия (DE812134551); </t>
  </si>
  <si>
    <t>3664798065572</t>
  </si>
  <si>
    <t>3664798065596</t>
  </si>
  <si>
    <t>4610226801662</t>
  </si>
  <si>
    <t>таблетки, покрытые пленочной оболочкой, 2.5 мг, 30 шт. - упаковки ячейковые контурные (3)  - пачки картонные</t>
  </si>
  <si>
    <t>Микройодид 100®</t>
  </si>
  <si>
    <t>раствор для внутримышечного введения, 0.5 мл/доза, 0.5 мл (1 доза) - флаконы (10)  - пачки картонные</t>
  </si>
  <si>
    <t>Ниаспам®</t>
  </si>
  <si>
    <t>капсулы с пролонгированным высвобождением, 200 мг, 10 шт. - стрипы (3)  - пачки картонные</t>
  </si>
  <si>
    <t>ЦЕФОТАКСИМ</t>
  </si>
  <si>
    <t>порошок для приготовления раствора для внутривенного и внутримышечного введения, 1 г, 1 шт. - флакон (50)  - коробка картонная (для стационаров)</t>
  </si>
  <si>
    <t>ЛП-№(005470)-(РГ-RU)</t>
  </si>
  <si>
    <t>4607011637254</t>
  </si>
  <si>
    <t>Медомекси®</t>
  </si>
  <si>
    <t>таблетки, покрытые пленочной оболочкой, 400 мг, 5 шт. - контурная ячейковая  упаковка (2)  - пачка картонная</t>
  </si>
  <si>
    <t>таблетки, покрытые пленочной оболочкой, 400 мг, 10 шт. - контурная ячейковая  упаковка (1)  - пачка картонная</t>
  </si>
  <si>
    <t>таблетки, покрытые пленочной оболочкой, 500 мг, 120 шт. - банка (1)  - пачка картонная</t>
  </si>
  <si>
    <t>4602509029276</t>
  </si>
  <si>
    <t>4602509029313</t>
  </si>
  <si>
    <t>АБИРАТЕРОН-ПРОМОМЕД</t>
  </si>
  <si>
    <t>ЛП-007874</t>
  </si>
  <si>
    <t>4602509031101</t>
  </si>
  <si>
    <t>4602509031132</t>
  </si>
  <si>
    <t>ЛП-007895</t>
  </si>
  <si>
    <t>4602509031453</t>
  </si>
  <si>
    <t>4602509031514</t>
  </si>
  <si>
    <t>4602509031590</t>
  </si>
  <si>
    <t>4602509031651</t>
  </si>
  <si>
    <t>капсулы, 25 мг, 21 шт. - банка (1)  - пачка картонная</t>
  </si>
  <si>
    <t>капсулы, 5 мг, 21 шт. - банка (1)  - пачка картонная</t>
  </si>
  <si>
    <t>капсулы, 10 мг, 21 шт. - банка (1)  - пачка картонная</t>
  </si>
  <si>
    <t>ЭФАВИРЕНЗ</t>
  </si>
  <si>
    <t>ЛП-008176</t>
  </si>
  <si>
    <t>4602509034638</t>
  </si>
  <si>
    <t>таблетки, покрытые пленочной оболочкой, 400 мг, 10 шт. - контурная ячейковая  упаковка (6)  - пачка картонная</t>
  </si>
  <si>
    <t>L01EX03</t>
  </si>
  <si>
    <t>ЛП-008354</t>
  </si>
  <si>
    <t>4602509038810</t>
  </si>
  <si>
    <t>4602509038841</t>
  </si>
  <si>
    <t>ЦЕФОТАКСИМ+СУЛЬБАКТАМ</t>
  </si>
  <si>
    <t>ЛП-№(000909)-(РГ-RU)</t>
  </si>
  <si>
    <t>4602509037080</t>
  </si>
  <si>
    <t>раствор для инъекций, 10 мг/мл, 5 мл - флакон (1)  - пачка картонная</t>
  </si>
  <si>
    <t>4602509037332</t>
  </si>
  <si>
    <t>концентрат для приготовления раствора для инфузий, 40 мг/мл, 1 шт. - флакон (1)  / в комплекте с растворителем (флаконы) 4.5 мл / - пачка картонная</t>
  </si>
  <si>
    <t>ЛП-№(001032)-(РГ-RU)</t>
  </si>
  <si>
    <t>4602509037738</t>
  </si>
  <si>
    <t>ОКСАЛИПЛАТИН-ПРОМОМЕД</t>
  </si>
  <si>
    <t>концентрат для приготовления раствора для инфузий, 2 мг/мл, 25 мл - флакон (1)  - пачка картонная</t>
  </si>
  <si>
    <t>ЛП-№(001030)-(РГ-RU)</t>
  </si>
  <si>
    <t>4602509037875</t>
  </si>
  <si>
    <t>4602509038018</t>
  </si>
  <si>
    <t>4602509038025</t>
  </si>
  <si>
    <t>концентрат для приготовления раствора для инфузий, 5 мг/мл, 30 мл - флакон (1)  - пачка картонная</t>
  </si>
  <si>
    <t>4602509038032</t>
  </si>
  <si>
    <t>АБАКАВИР</t>
  </si>
  <si>
    <t>ЛП-№(001594)-(РГ-RU)</t>
  </si>
  <si>
    <t>таблетки, покрытые пленочной оболочкой, 600 мг, 10 шт. - контурная ячейковая  упаковка (3)  - пачка картонная</t>
  </si>
  <si>
    <t>4602509042299</t>
  </si>
  <si>
    <t>таблетки, покрытые пленочной оболочкой, 600 мг, 15 шт. - контурная ячейковая  упаковка (2)  - пачка картонная</t>
  </si>
  <si>
    <t>4602509042381</t>
  </si>
  <si>
    <t>4602509042572</t>
  </si>
  <si>
    <t>раствор для инъекций, 10 мг/мл, 0.75 мл - флакон (1)  - пачка картонная</t>
  </si>
  <si>
    <t>4602509045726</t>
  </si>
  <si>
    <t>раствор для инъекций, 10 мг/мл, 1.5 мл - флакон (1)  - пачка картонная</t>
  </si>
  <si>
    <t>4602509045740</t>
  </si>
  <si>
    <t>раствор для инъекций, 10 мг/мл, 2.5 мл - флакон (1)  - пачка картонная</t>
  </si>
  <si>
    <t>4602509045771</t>
  </si>
  <si>
    <t>раствор для инъекций, 10 мг/мл, 0.75 мл - шприц (1)  / в комплекте с иглой-1 шт. / - пачка картонная</t>
  </si>
  <si>
    <t>4602509045801</t>
  </si>
  <si>
    <t>раствор для инъекций, 10 мг/мл, 1 мл - шприц (1)  / в комплекте с иглой-1 шт. / - пачка картонная</t>
  </si>
  <si>
    <t>4602509045818</t>
  </si>
  <si>
    <t>раствор для инъекций, 10 мг/мл, 1.5 мл - шприц (1)  / в комплекте с иглой-1 шт. / - пачка картонная</t>
  </si>
  <si>
    <t>4602509045832</t>
  </si>
  <si>
    <t>раствор для инъекций, 10 мг/мл, 2 мл - шприц (1)  / в комплекте с иглой-1 шт. / - пачка картонная</t>
  </si>
  <si>
    <t>4602509045856</t>
  </si>
  <si>
    <t>раствор для инъекций, 10 мг/мл, 2.5 мл - шприц (1)  / в комплекте с иглой-1 шт. / - пачка картонная</t>
  </si>
  <si>
    <t>4602509045870</t>
  </si>
  <si>
    <t>концентрат для приготовления раствора для внутривенного введения, 2 мг/мл, 4 мл - ампула (10)  - пачка картонная</t>
  </si>
  <si>
    <t>ЛП-№(002767)-(РГ-RU)</t>
  </si>
  <si>
    <t>4602509047683</t>
  </si>
  <si>
    <t>концентрат для приготовления раствора для внутривенного введения, 2 мг/мл, 8 мл - ампула (10)  - пачка картонная</t>
  </si>
  <si>
    <t>4602509047720</t>
  </si>
  <si>
    <t>таблетки, покрытые пленочной оболочкой, 2.5 мг, 56 шт. - банка (1)  - пачка картонная</t>
  </si>
  <si>
    <t>Арава®</t>
  </si>
  <si>
    <t>ЛП-№(005706)-(РГ-RU)</t>
  </si>
  <si>
    <t>3664798063868</t>
  </si>
  <si>
    <t>таблетки, покрытые пленочной оболочкой, 20 мг, 30 шт. - флакон (1)  - пачка картонная</t>
  </si>
  <si>
    <t>3664798063905</t>
  </si>
  <si>
    <t>ЛП-№(005253)-(РГ-RU)</t>
  </si>
  <si>
    <t>7622436120843</t>
  </si>
  <si>
    <t>таблетки, покрытые пленочной оболочкой, 60 мг, 14 шт. - контурная ячейковая упаковка (4)  - пачка картонная</t>
  </si>
  <si>
    <t>таблетки, покрытые пленочной оболочкой, 60 мг, 14 шт. - контурная ячейковая упаковка (12)  - пачка картонная</t>
  </si>
  <si>
    <t>таблетки, покрытые пленочной оболочкой, 90 мг, 14 шт. - контурная ячейковая упаковка (4)  - пачка картонная</t>
  </si>
  <si>
    <t>таблетки, покрытые пленочной оболочкой, 90 мг, 14 шт. - контурная ячейковая упаковка (12)  - пачка картонная</t>
  </si>
  <si>
    <t>ЛП-№(007047)-(РГ-RU)</t>
  </si>
  <si>
    <t>ЛП-№(007077)-(РГ-RU)</t>
  </si>
  <si>
    <t>L01FA01</t>
  </si>
  <si>
    <t>таблетки с пролонгированным высвобождением, покрытые пленочной оболочкой, 1.5 мг, 10 шт. - блистер (3)  - пачки картонные</t>
  </si>
  <si>
    <t>таблетки с пролонгированным высвобождением, покрытые пленочной оболочкой, 1.5 мг, 10 шт. - блистер (6)  - пачки картонные</t>
  </si>
  <si>
    <t>ЛП-№(002183)-(РГ-RU)</t>
  </si>
  <si>
    <t>4605469004710</t>
  </si>
  <si>
    <t>4605469004703</t>
  </si>
  <si>
    <t>концентрат для приготовления раствора для инфузий, 1 мг/мл, 10 мл - ампула (10)  - пачка картонная</t>
  </si>
  <si>
    <t>раствор для интратекального введения, 0.05 мг/мл, 1 мл - ампула (5)  - пачка картонная</t>
  </si>
  <si>
    <t>Биапенем</t>
  </si>
  <si>
    <t>Бианем-АФ</t>
  </si>
  <si>
    <t xml:space="preserve">Вл.Общество с ограниченной ответственностью "АлФарма" (OOO "АлФарма"), Россия (7707781200); Перв.Уп.Пр.Общество с ограниченной ответственностью "Рузфарма" (ООО "Рузфарма"), Россия (5075017297); Вып.к.Втор.Уп.Акционерное общество "Алтегра" ( АО "Алтегра"), Россия (5010058143); </t>
  </si>
  <si>
    <t>J01DH05</t>
  </si>
  <si>
    <t>04.04.2025 
411/20-25*</t>
  </si>
  <si>
    <t>09.04.2025 
439/20-25/ОС</t>
  </si>
  <si>
    <t>трансдермальная терапевтическая система, 4.6 мг/сут, 1 шт. - пакет (30)  - пачка картонная</t>
  </si>
  <si>
    <t>трансдермальная терапевтическая система, 9,5 мг/24 ч, 1 шт. - пакет (30)  - пачка картонная</t>
  </si>
  <si>
    <t>трансдермальная терапевтическая система, 13.3 мг/24 ч, 1 шт. - пакет (30)  - пачка картонная</t>
  </si>
  <si>
    <t>таблетки, покрытые пленочной оболочкой, 60 мг, 30 шт. - банка (1)  - пачка картонная</t>
  </si>
  <si>
    <t>Кабозантиниб</t>
  </si>
  <si>
    <t>ЛСР-004787/07</t>
  </si>
  <si>
    <t>таблетки, 10 шт. - контурная ячейковая упаковка (5)  - пачка картонная</t>
  </si>
  <si>
    <t>4604060021324</t>
  </si>
  <si>
    <t>Элтромбопаг-29Ф</t>
  </si>
  <si>
    <t>ЛП-007732</t>
  </si>
  <si>
    <t xml:space="preserve">Вл.ЗАО "Фармацевтический завод ЭГИС", Венгрия (HU 10686506); Вып.к.Перв.Уп.Втор.Уп.Пр.ЯДРАН-ГАЛЕНСКИ ЛАБОРАТОРИЙ а.о., Хорватия (HR20950636972); </t>
  </si>
  <si>
    <t>таблетки, покрытые пленочной оболочкой, 15 мг, 10 шт. - упаковки ячейковые контурные (3)  - пачки картонные</t>
  </si>
  <si>
    <t>L01EG02</t>
  </si>
  <si>
    <t>лиофилизат для приготовления концентрата для приготовления раствора для инфузий, 500 мг, 500 мг - флаконы (1)  - пачки картонные</t>
  </si>
  <si>
    <t>капли глазные, 0.25%, 5 мл - флакон-капельница (1)  - пачка картонная</t>
  </si>
  <si>
    <t>J04AA02</t>
  </si>
  <si>
    <t>порошок для приготовления раствора для внутривенного и внутримышечного введения, 0.5 г, 0.5 г - флакон (1)  - пачка картонная</t>
  </si>
  <si>
    <t>таблетки, покрытые пленочной оболочкой, 15 мг, 14 шт. - упаковки ячейковые контурные (2)  - пачки картонные</t>
  </si>
  <si>
    <t>лиофилизат для приготовления концентрата для приготовления раствора для инфузий, 50 мг, 1 шт. - флакон (1)  - пачка картонная</t>
  </si>
  <si>
    <t>РИВАРОКСАБАН</t>
  </si>
  <si>
    <t>капли глазные, 0.5%, 10 мл - флакон-капельница (1)  - пачка картонная</t>
  </si>
  <si>
    <t>капли глазные, 0.5%, 5 мл - флакон-капельница (1)  - пачка картонная</t>
  </si>
  <si>
    <t>таблетки, покрытые пленочной оболочкой, 40 мг, 10 шт. - контурная ячейковая  упаковка (3)  - пачка картонная</t>
  </si>
  <si>
    <t>Зивокс®</t>
  </si>
  <si>
    <t>ЛП-№(002318)-(РГ-RU)</t>
  </si>
  <si>
    <t>капсулы, 20 мг, 21 шт. - банка (1)  - пачка картонная</t>
  </si>
  <si>
    <t>капсулы, 15 мг, 21 шт. - банка (1)  - пачка картонная</t>
  </si>
  <si>
    <t>ЛП-№(002471)-(РГ-RU)</t>
  </si>
  <si>
    <t>4680136223335</t>
  </si>
  <si>
    <t>4680136223342</t>
  </si>
  <si>
    <t>ЛП-№(002449)-(РГ-RU)</t>
  </si>
  <si>
    <t>4607098453167</t>
  </si>
  <si>
    <t>ЛП-№(002350)-(РГ-RU)</t>
  </si>
  <si>
    <t>4602509045894</t>
  </si>
  <si>
    <t>ЛП-№(002871)-(РГ-RU)</t>
  </si>
  <si>
    <t>таблетки, покрытые пленочной оболочкой, 50 мг, 14 шт. - упаковки ячейковые контурные (1)  - пачки картонные</t>
  </si>
  <si>
    <t>таблетки, покрытые пленочной оболочкой, 100 мг, 14 шт. - упаковки ячейковые контурные (1)  - пачки картонные</t>
  </si>
  <si>
    <t>таблетки, покрытые пленочной оболочкой, 15 мг, 14 шт. - упаковки ячейковые контурные (7)  - пачки картонные</t>
  </si>
  <si>
    <t>таблетки, покрытые пленочной оболочкой, 20 мг, 14 шт. - упаковки ячейковые контурные (7)  - пачки картонные</t>
  </si>
  <si>
    <t>4660007816293</t>
  </si>
  <si>
    <t>4660007816309</t>
  </si>
  <si>
    <t>ЛП-№(002826)-(РГ-RU)</t>
  </si>
  <si>
    <t>4607098453327</t>
  </si>
  <si>
    <t>4607098453303</t>
  </si>
  <si>
    <t xml:space="preserve">Вл.Вып.к.Перв.Уп.Втор.Уп.Пр.Общество с ограниченной ответственностью "ВТФ" (ООО "ВТФ"), Россия (7701250210); </t>
  </si>
  <si>
    <t>ЛП-№(003071)-(РГ-RU)</t>
  </si>
  <si>
    <t>порошок для приготовления раствора для инфузий, 500 мг+500 мг, 1000 мг - флаконы (1)  - пачки картонные</t>
  </si>
  <si>
    <t>ЛП-№(003741)-(РГ-RU)</t>
  </si>
  <si>
    <t>ЛП-№(003628)-(РГ-RU)</t>
  </si>
  <si>
    <t>капсулы, 100 мг, 30 шт. - банка (1)  - пачка картонная</t>
  </si>
  <si>
    <t>раствор для инфузий, 40 мг/мл, 200 мл - бутылка (28)  - ящик картонный (для стационаров)</t>
  </si>
  <si>
    <t>ЛП-№(003819)-(РГ-RU)</t>
  </si>
  <si>
    <t xml:space="preserve">Вл.Новартис Фарма АГ, Швейцария (CHE-106.052.527); Вып.к.Перв.Уп.Втор.Уп.Пр.Сандоз С.р.Л., Румыния (RO7608294); </t>
  </si>
  <si>
    <t>порошок для приготовления раствора для инфузий, 500 мг+500 мг, 1 шт. - флакон (1)  - пачка картонная</t>
  </si>
  <si>
    <t>порошок для приготовления раствора для внутривенного и внутримышечного введения, 250 мг+250 мг, 1 шт. - флакон (1)  / в комплекте с растворителем (ампулы) 5 мл-1 шт. / - пачка картонная</t>
  </si>
  <si>
    <t>таблетки, 250 мг, 10 шт. - контурная ячейковая  упаковка (12)  - пачка картонная</t>
  </si>
  <si>
    <t>таблетки, покрытые пленочной оболочкой, 500 мг, 10 шт. - контурная ячейковая  упаковка (12)  - пачка картонная</t>
  </si>
  <si>
    <t>Пазопаниб-Промомед</t>
  </si>
  <si>
    <t>КАБОЗАНТИНИБ-ПРОМОМЕД</t>
  </si>
  <si>
    <t>L01EX07</t>
  </si>
  <si>
    <t>ЛП-№(004564)-(РГ-RU)</t>
  </si>
  <si>
    <t>таблетки, покрытые пленочной оболочкой, 40 мг, 30 шт. - банка (1)  - пачка картонная</t>
  </si>
  <si>
    <t>4602509056685</t>
  </si>
  <si>
    <t>4602509056340</t>
  </si>
  <si>
    <t>4602509056708</t>
  </si>
  <si>
    <t>таблетки, покрытые пленочной оболочкой, 60 мг, 10 шт. - контурная ячейковая  упаковка (3)  - пачка картонная</t>
  </si>
  <si>
    <t>4602509056647</t>
  </si>
  <si>
    <t>4602509056692</t>
  </si>
  <si>
    <t>таблетки, покрытые пленочной оболочкой, 60 мг, 5 шт. - контурная ячейковая  упаковка (6)  - пачка картонная</t>
  </si>
  <si>
    <t>4602509056630</t>
  </si>
  <si>
    <t>ЛП-№(004269)-(РГ-RU)</t>
  </si>
  <si>
    <t>таблетки, покрытые пленочной оболочкой, 2.5 мг, 7 шт. - контурная ячейковая  упаковка (8)  - пачка картонная</t>
  </si>
  <si>
    <t>4602509053943</t>
  </si>
  <si>
    <t>таблетки, покрытые пленочной оболочкой, 2.5 мг, 14 шт. - контурная ячейковая  упаковка (4)  - пачка картонная</t>
  </si>
  <si>
    <t>4602509054124</t>
  </si>
  <si>
    <t>таблетки, покрытые пленочной оболочкой, 2.5 мг, 14 шт. - контурная ячейковая  упаковка (7)  - пачка картонная</t>
  </si>
  <si>
    <t>4602509054155</t>
  </si>
  <si>
    <t>4602509054407</t>
  </si>
  <si>
    <t>таблетки, покрытые пленочной оболочкой, 2.5 мг, 98 шт. - банка (1)  - пачка картонная</t>
  </si>
  <si>
    <t>4602509054438</t>
  </si>
  <si>
    <t>4602509054643</t>
  </si>
  <si>
    <t>4602509053509</t>
  </si>
  <si>
    <t>таблетки, покрытые пленочной оболочкой, 15 мг, 98 шт. - банка (1)  - пачка картонная</t>
  </si>
  <si>
    <t>4602509053783</t>
  </si>
  <si>
    <t>4602509052601</t>
  </si>
  <si>
    <t>4602509052809</t>
  </si>
  <si>
    <t>таблетки, покрытые пленочной оболочкой, 20 мг, 14 шт. - контурная ячейковая  упаковка (7)  - пачка картонная</t>
  </si>
  <si>
    <t>4602509052854</t>
  </si>
  <si>
    <t>таблетки, покрытые пленочной оболочкой, 20 мг, 98 шт. - банка (1)  - пачка картонная</t>
  </si>
  <si>
    <t>4602509053134</t>
  </si>
  <si>
    <t>ЛП-№(004830)-(РГ-RU)</t>
  </si>
  <si>
    <t>4602509058382</t>
  </si>
  <si>
    <t>4602509058344</t>
  </si>
  <si>
    <t>капсулы, 200 мг, 10 шт. - контурная ячейковая  упаковка (6)  - пачка картонная</t>
  </si>
  <si>
    <t>капсулы, 300 мг, 10 шт. - контурная ячейковая  упаковка (3)  - пачка картонная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</si>
  <si>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</si>
  <si>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Мабтера®</t>
  </si>
  <si>
    <t>ЛП-№(004365)-(РГ-RU)</t>
  </si>
  <si>
    <t>4601907004441</t>
  </si>
  <si>
    <t>4601907004427</t>
  </si>
  <si>
    <t>ЛП-№(004794)-(РГ-RU)</t>
  </si>
  <si>
    <t>ЛП-№(005294)-(РГ-RU)</t>
  </si>
  <si>
    <t>ЛП-№(005059)-(РГ-RU)</t>
  </si>
  <si>
    <t>ЛП-№(004665)-(РГ-RU)</t>
  </si>
  <si>
    <t>ЛИКРИНТА</t>
  </si>
  <si>
    <t>ЛП-№(005207)-(РГ-RU)</t>
  </si>
  <si>
    <t>L01EF01</t>
  </si>
  <si>
    <t>таблетки, покрытые пленочной оболочкой, 20 мг, 7 шт. - контурная ячейковая  упаковка (4)  - пачка картонная</t>
  </si>
  <si>
    <t>Дюфалак®</t>
  </si>
  <si>
    <t xml:space="preserve">Вл.Вып.к.Перв.Уп.Втор.Уп.Пр.Сентисс Фарма Пвт.Лтд, Индия (AAACP1612Q); </t>
  </si>
  <si>
    <t>ЛП-№(005686)-(РГ-RU)</t>
  </si>
  <si>
    <t>ЛП-№(005645)-(РГ-RU)</t>
  </si>
  <si>
    <t>ЛП-№(004943)-(РГ-RU)</t>
  </si>
  <si>
    <t>таблетки диспергируемые, 2 мг, 10 шт. - блистеры (3)  - пачки картонные</t>
  </si>
  <si>
    <t>ЛП-№(006101)-(РГ-RU)</t>
  </si>
  <si>
    <t>4680020233136</t>
  </si>
  <si>
    <t>таблетки, покрытые пленочной оболочкой, 60 мг, 30 шт. - упаковки ячейковые контурные (2)  - пачки картонные</t>
  </si>
  <si>
    <t>ЛП-№(006141)-(РГ-RU)</t>
  </si>
  <si>
    <t>таблетки, покрытые пленочной оболочкой, 90 мг, 30 шт. - упаковки ячейковые контурные (2)  - пачки картонные</t>
  </si>
  <si>
    <t xml:space="preserve">Вл.Вып.к.Перв.Уп.Втор.Уп.Пр.Акционерное общество "Алтегра" ( АО "Алтегра"), Россия (5010058143); </t>
  </si>
  <si>
    <t>ЛП-№(006788)-(РГ-RU)</t>
  </si>
  <si>
    <t>Програф®</t>
  </si>
  <si>
    <t>ЛП-№(006660)-(РГ-RU)</t>
  </si>
  <si>
    <t>таблетки, покрытые пленочной оболочкой, 150 мг, 14 шт. - упаковки ячейковые контурные (4)  - пачки картонные</t>
  </si>
  <si>
    <t>раствор для инфузий, 0.9%, 200 мл - бутылка (28)  - ящики картонные (для стационаров)</t>
  </si>
  <si>
    <t>раствор для инфузий, 0.9%, 100 мл - бутылки для крови и кровезаменителей (35)  - ящики картонные (для стационаров)</t>
  </si>
  <si>
    <t>раствор для инфузий, 0.9%, 100 мл - бутылки (35)  - ящик картонный (для стационаров)</t>
  </si>
  <si>
    <t>ЛП-№(007563)-(РГ-RU)</t>
  </si>
  <si>
    <t xml:space="preserve">Вл.Вып.к.Перв.Уп.Пр.СиЭсЭл Беринг АГ, Швейцария (CHE- 105.544.325 MWST); Втор.Уп.СиЭсЭл Беринг АГ, Швейцария (CHE -105.544.325 MWST); </t>
  </si>
  <si>
    <t>таблетки, покрытые пленочной оболочкой, 2.5 мг, 14 шт. - упаковки ячейковые контурные (7)  - пачки картонные</t>
  </si>
  <si>
    <t>таблетки, покрытые пленочной оболочкой, 10 мг, 14 шт. - упаковки ячейковые контурные (7)  - пачки картонные</t>
  </si>
  <si>
    <t>лиофилизат для приготовления раствора для внутримышечного введения -, 500 МЕ, 500 МЕ - флаконы (5)  / контурная ячейковая упаковка (1) / - пачки картонные</t>
  </si>
  <si>
    <t>ЛП-№(007579)-(РГ-RU)</t>
  </si>
  <si>
    <t>лиофилизат для приготовления раствора для внутримышечного введения -, 1000 МЕ, 1000 МЕ - флаконы (5)  / контурная ячейковая упаковка (1) / - пачки картонные</t>
  </si>
  <si>
    <t>лиофилизат для приготовления раствора для внутримышечного введения -, 1500 МЕ, 1500 МЕ - флаконы (5)  / контурная ячейковая упаковка (1) / - пачки картонные</t>
  </si>
  <si>
    <t>лиофилизат для приготовления раствора для внутримышечного введения -, 5000 МЕ, 5000 МЕ - флаконы (5)  / контурная ячейковая упаковка (1) / - пачки картонные</t>
  </si>
  <si>
    <t>таблетки, 2.5 мг, 14 шт. - контурная ячейковая упаковка (2)  - пачка картонная</t>
  </si>
  <si>
    <t>ЛП-№(006983)-(РГ-RU)</t>
  </si>
  <si>
    <t>4604060007120</t>
  </si>
  <si>
    <t>Цимитрек®</t>
  </si>
  <si>
    <t>ЛП-№(006948)-(РГ-RU)</t>
  </si>
  <si>
    <t>капли для приема внутрь, 10 мг/мл, 30 мл - флакон (1)  - пачка картонная</t>
  </si>
  <si>
    <t>таблетки, покрытые пленочной оболочкой, 15 мг, 14 шт. - контурная ячейковая  упаковка (7)  - пачка картонная</t>
  </si>
  <si>
    <t>СФУМАТА®</t>
  </si>
  <si>
    <t>ЛП-№(006502)-(РГ-RU)</t>
  </si>
  <si>
    <t>Тезепелумаб</t>
  </si>
  <si>
    <t>ТЕЗСПИРЕ</t>
  </si>
  <si>
    <t>раствор для подкожного введения, 110 мг/мл, 1.91 мл - шприц-ручка (1)  - пачка картонная</t>
  </si>
  <si>
    <t>R03DX11</t>
  </si>
  <si>
    <t>ЛП-№(002978)-(РГ-RU)</t>
  </si>
  <si>
    <t>5000456078627</t>
  </si>
  <si>
    <t xml:space="preserve">Вл.Новартис Фарма АГ, Швейцария (CHE-106.052.527); Перв.Уп.Втор.Уп.Пр.Зигфрид Барбера С.Л., Испания (B01695600); Вып.к.Новартис Фармасьютика С.А., Испания (A08011074); </t>
  </si>
  <si>
    <t>19.03.2025 
311/20-25/ОС-подтв</t>
  </si>
  <si>
    <t>27.03.2025 
361/20-25/ОС-подтв</t>
  </si>
  <si>
    <t>27.03.2025 
362/20-25/ОС-подтв</t>
  </si>
  <si>
    <t>27.03.2025 
363/20-25/ОС-подтв</t>
  </si>
  <si>
    <t>01.04.2025 
25-7-4318507-изм</t>
  </si>
  <si>
    <t>4680136232917</t>
  </si>
  <si>
    <t>ЛП-№(008636)-(РГ-RU)</t>
  </si>
  <si>
    <t>02.04.2025 
25-7-4318659-изм</t>
  </si>
  <si>
    <t>4660153659447</t>
  </si>
  <si>
    <t>4670007591274</t>
  </si>
  <si>
    <t>4670007591250</t>
  </si>
  <si>
    <t>01.04.2025 
392/20-25</t>
  </si>
  <si>
    <t>01.04.2025 
393/20-25</t>
  </si>
  <si>
    <t>01.04.2025 
394/20-25</t>
  </si>
  <si>
    <t>мазь для наружного применения, 5%, 5 г - тубы алюминиевые (1)  - пачки  картонные</t>
  </si>
  <si>
    <t>02.04.2025 
395/20-25</t>
  </si>
  <si>
    <t>капсулы, 100 мг, 21 шт. - упаковки ячейковые контурные (1)  - пачки картонные</t>
  </si>
  <si>
    <t xml:space="preserve">Вл.Общество с ограниченной ответственностью "Озон Медика" (ООО "Озон Медика"), Россия (6382079441); Пр.Общество с ограниченной ответственностью "Озон (ООО "Озон"), Россия (6345002063); Вып.к.Перв.Уп.Втор.Уп.Общество с ограниченной ответственностью "Озон" (ООО "Озон"), Россия (6345002063); </t>
  </si>
  <si>
    <t>ЛП-№(008593)-(РГ-RU)</t>
  </si>
  <si>
    <t>01.04.2025 
396/20-25</t>
  </si>
  <si>
    <t>4660153659331</t>
  </si>
  <si>
    <t>капсулы, 125 мг, 21 шт. - упаковки ячейковые контурные (1)  - пачки картонные</t>
  </si>
  <si>
    <t>4660153659348</t>
  </si>
  <si>
    <t>капсулы, 75 мг, 21 шт. - упаковки ячейковые контурные (1)  - пачки картонные</t>
  </si>
  <si>
    <t>4660153659232</t>
  </si>
  <si>
    <t>02.04.2025 
397/20-25</t>
  </si>
  <si>
    <t>02.04.2025 
398/20-25</t>
  </si>
  <si>
    <t>Атозибан ПСК</t>
  </si>
  <si>
    <t>ЛП-№(008723)-(РГ-RU)</t>
  </si>
  <si>
    <t>02.04.2025 
399/20-25</t>
  </si>
  <si>
    <t>4680068454470</t>
  </si>
  <si>
    <t>раствор для внутривенного введения, 6.75 мг, 0.9 мл - флаконы (1)  - пачки картонные</t>
  </si>
  <si>
    <t>ЛП-№(008807)-(РГ-RU)</t>
  </si>
  <si>
    <t>4680068454517</t>
  </si>
  <si>
    <t>02.04.2025 
400/20-25</t>
  </si>
  <si>
    <t>ЛП-№(008103)-(РГ-RU)</t>
  </si>
  <si>
    <t>04.04.2025 
25-7-4321036-изм</t>
  </si>
  <si>
    <t>лиофилизат для приготовления раствора для инфузий, 4 мг, 1 шт. - флаконы (1)  - пачка  картонная</t>
  </si>
  <si>
    <t>ЛП-№(008190)-(РГ-RU)</t>
  </si>
  <si>
    <t>03.04.2025 
25-7-4318419-ОПР-изм</t>
  </si>
  <si>
    <t>капсулы, 250 мг, 5 шт. - контейнеры (1)  - пачка картонная</t>
  </si>
  <si>
    <t>ЛП-№(006999)-(РГ-RU)</t>
  </si>
  <si>
    <t>02.04.2025 
25-7-4318423-изм</t>
  </si>
  <si>
    <t xml:space="preserve">Вл.Новартис Фарма АГ, Швейцария (CHE-106.052.527); Пр.Новартис Фарма Штейн АГ, Швейцария (CHE 108.644.360); Вып.к.Перв.Уп.Втор.Уп.Сандоз С.р.Л., Румыния (RO7608294); </t>
  </si>
  <si>
    <t>02.04.2025 
25-7-4320183-ОПР-изм</t>
  </si>
  <si>
    <t>7613421203054</t>
  </si>
  <si>
    <t>02.04.2025 
25-7-4320181-изм</t>
  </si>
  <si>
    <t>7613421167363</t>
  </si>
  <si>
    <t>7613421203061</t>
  </si>
  <si>
    <t>7613421203078</t>
  </si>
  <si>
    <t>7613421203085</t>
  </si>
  <si>
    <t xml:space="preserve">Вл.Новартис Фарма АГ, Швейцария (CHE-106.052.527); Перв.Уп.Втор.Уп.Пр.ЛТС Ломанн Терапи-Системе АГ, Германия (DE175288721); Вып.к.Новартис Фармасьютика С.А., Испания (A08011074); </t>
  </si>
  <si>
    <t>02.04.2025 
25-7-4320361-ОПР-изм</t>
  </si>
  <si>
    <t>Ультибро® Бризхалер®</t>
  </si>
  <si>
    <t>ЛП-№(005718)-(РГ-RU)</t>
  </si>
  <si>
    <t>ЛП-№(008455)-(РГ-RU)</t>
  </si>
  <si>
    <t>02.04.2025 
25-7-4320507-ОПР-изм</t>
  </si>
  <si>
    <t>ЛП-№(008948)-(РГ-RU)</t>
  </si>
  <si>
    <t>04.04.2025 
25-7-4320466-изм</t>
  </si>
  <si>
    <t>4680628913591</t>
  </si>
  <si>
    <t>4680628913607</t>
  </si>
  <si>
    <t>4680628913614</t>
  </si>
  <si>
    <t>4680628913621</t>
  </si>
  <si>
    <t>4680628913638</t>
  </si>
  <si>
    <t>4680628913324</t>
  </si>
  <si>
    <t>4680628913331</t>
  </si>
  <si>
    <t>4680628913348</t>
  </si>
  <si>
    <t>4680628913355</t>
  </si>
  <si>
    <t>4680628913645</t>
  </si>
  <si>
    <t>4680628913652</t>
  </si>
  <si>
    <t>4680628913669</t>
  </si>
  <si>
    <t>4680628913676</t>
  </si>
  <si>
    <t>4680628913683</t>
  </si>
  <si>
    <t>4680628913362</t>
  </si>
  <si>
    <t>4680628913379</t>
  </si>
  <si>
    <t>4680628913386</t>
  </si>
  <si>
    <t>4680628913454</t>
  </si>
  <si>
    <t>4680628913690</t>
  </si>
  <si>
    <t>4680628913706</t>
  </si>
  <si>
    <t>4680628913713</t>
  </si>
  <si>
    <t>4680628913720</t>
  </si>
  <si>
    <t>4680628913737</t>
  </si>
  <si>
    <t>4680628913461</t>
  </si>
  <si>
    <t>4680628913478</t>
  </si>
  <si>
    <t>4680628913485</t>
  </si>
  <si>
    <t>4680628913508</t>
  </si>
  <si>
    <t>4680628913744</t>
  </si>
  <si>
    <t>4680628913751</t>
  </si>
  <si>
    <t>4680628913768</t>
  </si>
  <si>
    <t>4680628913775</t>
  </si>
  <si>
    <t>4680628913782</t>
  </si>
  <si>
    <t>4680628913515</t>
  </si>
  <si>
    <t>4680628913522</t>
  </si>
  <si>
    <t>4680628913539</t>
  </si>
  <si>
    <t>4680628913546</t>
  </si>
  <si>
    <t>4680628913799</t>
  </si>
  <si>
    <t>4680628913805</t>
  </si>
  <si>
    <t>4680628913812</t>
  </si>
  <si>
    <t>4680628913829</t>
  </si>
  <si>
    <t>4680628913836</t>
  </si>
  <si>
    <t>4680628913553</t>
  </si>
  <si>
    <t>4680628913560</t>
  </si>
  <si>
    <t>4680628913577</t>
  </si>
  <si>
    <t>4680628913584</t>
  </si>
  <si>
    <t>порошок для приготовления раствора для внутривенного и внутримышечного введения, 0.5 г, 0.5 г - флакон (1)  / в комплекте с растворителем: вода для инъекций (ампулы) 5 мл-1 шт. / - пачка картонная</t>
  </si>
  <si>
    <t>ЛП-№(009019)-(РГ-RU)</t>
  </si>
  <si>
    <t>04.04.2025 
25-7-4321065-ОПР-изм</t>
  </si>
  <si>
    <t>порошок для приготовления раствора для внутривенного и внутримышечного введения, 1 г, 1 г - флакон (1)  / в комплекте с растворителем: вода для инъекций (ампулы) 5 мл-2 шт. / - пачка картонная</t>
  </si>
  <si>
    <t>порошок для приготовления раствора для внутривенного и внутримышечного введения, 0.5 г, 0.5 г - флакон (1)  / в комплекте с растворителем: вода для инъекций (ампулы) 10 мл-1 шт. / - пачка картонная</t>
  </si>
  <si>
    <t>порошок для приготовления раствора для внутривенного и внутримышечного введения, 1 г, 1 г - флакон (1)  / в комплекте с растворителем: вода для инъекций (ампулы) 10 мл-1 шт. / - пачка картонная</t>
  </si>
  <si>
    <t>ЛП-№(007933)-(РГ-RU)</t>
  </si>
  <si>
    <t>03.04.2025 
25-7-4321037-изм</t>
  </si>
  <si>
    <t>4603905026470</t>
  </si>
  <si>
    <t>ЛП-№(007997)-(РГ-RU)</t>
  </si>
  <si>
    <t>4603905026654</t>
  </si>
  <si>
    <t>4603905026241</t>
  </si>
  <si>
    <t>ЛП-№(008035)-(РГ-RU)</t>
  </si>
  <si>
    <t>4603905026548</t>
  </si>
  <si>
    <t>4603905026647</t>
  </si>
  <si>
    <t>4603905026630</t>
  </si>
  <si>
    <t>ЛП-№(008864)-(РГ-RU)</t>
  </si>
  <si>
    <t>02.04.2025 
25-7-4320948-изм</t>
  </si>
  <si>
    <t>4680628914215</t>
  </si>
  <si>
    <t>4680628914123</t>
  </si>
  <si>
    <t>4680628914260</t>
  </si>
  <si>
    <t>4680628914178</t>
  </si>
  <si>
    <t xml:space="preserve">Вл.Астеллас Фарма Юроп Б.В., Нидерланды (NL001378995B01); Вып.к.Перв.Уп.Втор.Уп.Пр.Дельфарм Меппель Б.В., Нидерланды (NL865660712B01); </t>
  </si>
  <si>
    <t>02.04.2025 
25-7-4320114-ОПР-изм</t>
  </si>
  <si>
    <t xml:space="preserve">Вл.Астеллас Фарма Юроп Б.В., Нидерланды (NL001378995B01); Пр.Каталент Фарма Солюшнс ЛЛС, США (13-4268760); Перв.Уп.АндерсонБрекон Инк., США (36-2653297); Вып.к.Втор.Уп.Дельфарм Меппель Б.В., Нидерланды (NL865660712B01); </t>
  </si>
  <si>
    <t>ЛП-№(007540)-(РГ-RU)</t>
  </si>
  <si>
    <t>4607098453433</t>
  </si>
  <si>
    <t>4607098453440</t>
  </si>
  <si>
    <t>4607098453457</t>
  </si>
  <si>
    <t>сироп, 667 мг/мл, 1000 мл - флакон (1)  / в комплекте с мерным стаканчиком / - пачка  картонная</t>
  </si>
  <si>
    <t>ЛП-№(007376)-(РГ-RU)</t>
  </si>
  <si>
    <t>02.04.2025 
25-7-4320969-изм</t>
  </si>
  <si>
    <t>4620011585240</t>
  </si>
  <si>
    <t>сироп, 667 мг/мл, 500 мл - флакон (1)  / в комплекте с мерным стаканчиком / - пачка картонная</t>
  </si>
  <si>
    <t>4620011585233</t>
  </si>
  <si>
    <t>8002660042835</t>
  </si>
  <si>
    <t>ЛП-№(008143)-(РГ-RU)</t>
  </si>
  <si>
    <t>01.04.2025 
25-7-4319714-изм</t>
  </si>
  <si>
    <t>4605391005328</t>
  </si>
  <si>
    <t>порошок для приготовления раствора для инфузий, 500 мг+500 мг, 1000 мг - флаконы (10)  - пачки картонные</t>
  </si>
  <si>
    <t>4605391005335</t>
  </si>
  <si>
    <t>ЛП-№(008518)-(РГ-RU)</t>
  </si>
  <si>
    <t>01.04.2025 
25-7-4319713-ОС-изм</t>
  </si>
  <si>
    <t>4605391005311</t>
  </si>
  <si>
    <t>4605391005304</t>
  </si>
  <si>
    <t>эмульсия для инфузий, 1920 мл - контейнеры пластиковые "Биофин" трехкамерные (4)  / 1 камера: 11% раствор декстрозы (1180 мл); 2 камера: раствор аминокислот с электролитами (400 мл); 3 камера: 20% жировая эмульсия (340 мл) / - коробки картонные (для стационаров)</t>
  </si>
  <si>
    <t>01.04.2025 
25-7-4319829-изм</t>
  </si>
  <si>
    <t>эмульсия для инфузий, 986 мл - контейнеры трехкамерные "Биофин" (4)  / 1 камера: раствор аминокислот с электролитами (500 мл); 2 камера: 42% раствор декстрозы (298 мл); 3 камера: жировая эмульсия (188 мл) / - коробки  картонные</t>
  </si>
  <si>
    <t>эмульсия для инфузий, 1477 мл - контейнеры трехкамерные "Биофин" (4)  / 1 камера: раствор аминокислот с электролитами (750 мл); 2 камера: 42% раствор декстрозы (446 мл); 3 камера: жировая эмульсия (281 мл) / - коробки  картонные</t>
  </si>
  <si>
    <t>эмульсия для инфузий, 1970 мл - контейнеры трехкамерные "Биофин" (4)  / 1 камера: раствор аминокислот с электролитами (1000 мл); 2 камера: 42% раствор декстрозы (595 мл); 3 камера: жировая эмульсия (375 мл) / - коробки картонные</t>
  </si>
  <si>
    <t>эмульсия для инфузий, 1206 мл - контейнеры трехкамерные "Биофин" (4)  / 1 камера: раствор аминокислот с электролитами (380 мл); 2 камера: 13% раствор декстрозы (656 мл); 3 камера: 20% жировая эмульсия (170 мл) / - коробки картонные</t>
  </si>
  <si>
    <t>эмульсия для инфузий, 1904 мл - контейнеры трехкамерные "Биофин" (4)  / 1 камера: раствор аминокислот с электролитами (600 мл); 2 камера: 13% раствор декстрозы (1036 мл); 3 камера: 20% жировая эмульсия (268 мл) / - коробки картонные</t>
  </si>
  <si>
    <t>эмульсия для инфузий, 1026 мл - контейнеры пластиковые "Биофин" трехкамерные (4)  / 1 камера: 19% раствор декстрозы (526 мл); 2 камера: раствор аминокислот с электролитами (300 мл); 3 камера: 20% жировая эмульсия (200 мл) / - коробки картонные (для стационаров)</t>
  </si>
  <si>
    <t>эмульсия для инфузий, 1540 мл - контейнеры пластиковые "Биофин" трехкамерные (4)  / 1 камера: 19% раствор декстрозы (790 мл); 2 камера: раствор аминокислот с электролитами (450 мл); 3 камера: 20% жировая эмульсия (300 мл) / - коробки картонные (для стационаров)</t>
  </si>
  <si>
    <t>эмульсия для инфузий, 2053 мл - контейнеры пластиковые "Биофин" трехкамерные (4)  / 1 камера: 19% раствор декстрозы (1053 мл); 2 камера: раствор аминокислот с электролитами (600 мл); 3 камера: 20% жировая эмульсия (400 мл) / - коробки картонные (для стационаров)</t>
  </si>
  <si>
    <t>ЛП-№(008604)-(РГ-RU)</t>
  </si>
  <si>
    <t>01.04.2025 
25-7-4319854-изм</t>
  </si>
  <si>
    <t>4607100624653</t>
  </si>
  <si>
    <t>4607100624660</t>
  </si>
  <si>
    <t>ЛП-№(008689)-(РГ-RU)</t>
  </si>
  <si>
    <t>01.04.2025 
25-7-4319663-ОПР-изм</t>
  </si>
  <si>
    <t>Сандостатин®</t>
  </si>
  <si>
    <t>ЛП-№(008425)-(РГ-RU)</t>
  </si>
  <si>
    <t>01.04.2025 
25-7-4319650-изм</t>
  </si>
  <si>
    <t>ЛП-№(008363)-(РГ-RU)</t>
  </si>
  <si>
    <t>01.04.2025 
25-7-4319816-изм</t>
  </si>
  <si>
    <t>4630013795424</t>
  </si>
  <si>
    <t>4630013795592</t>
  </si>
  <si>
    <t>капли глазные, 0.1%, 5 мл - флакон (1)  - пачка картонная</t>
  </si>
  <si>
    <t>ЛП-№(007589)-(РГ-RU)</t>
  </si>
  <si>
    <t>01.04.2025 
25-7-4320092-изм</t>
  </si>
  <si>
    <t>капли глазные, 20 мг/мл, 5 мл - флакон (1)  / в комплекте с пробкой-капельницей / - пачка картонная</t>
  </si>
  <si>
    <t>ЛП-№(007036)-(РГ-RU)</t>
  </si>
  <si>
    <t>01.04.2025 
25-7-4320089-ОПР-изм</t>
  </si>
  <si>
    <t>капли глазные, 20 мг/мл, 5 мл - флакон (3)  / в комплекте с пробкой-капельницей / - пачка картонная</t>
  </si>
  <si>
    <t>капли глазные, 0.015 мг/мл, 2.5 мл - флакон (1)  - пачка картонная</t>
  </si>
  <si>
    <t>ЛП-№(008139)-(РГ-RU)</t>
  </si>
  <si>
    <t>02.04.2025 
25-7-4318421-ОПР-изм</t>
  </si>
  <si>
    <t>Инвега®</t>
  </si>
  <si>
    <t>таблетки с пролонгированным высвобождением, покрытые оболочкой, 3 мг, 7 шт. - блистеры (4)  - пачки картонные</t>
  </si>
  <si>
    <t xml:space="preserve">Вл.ООО "Джонсон &amp;amp; Джонсон", Россия (7725216105); Пр.Янссен-Силаг Мануфэкчуринг ЛЛС, Пуэрто-Рико, США (660-68-1002); Вып.к.Перв.Уп.Втор.Уп.Янссен-Силаг С.п.А., Италия (2707070963); </t>
  </si>
  <si>
    <t>ЛП-№(008940)-(РГ-RU)</t>
  </si>
  <si>
    <t>03.04.2025 
25-7-4320724-ОПР-изм</t>
  </si>
  <si>
    <t>4602243006861</t>
  </si>
  <si>
    <t>таблетки с пролонгированным высвобождением, покрытые оболочкой, 9 мг, 7 шт. - блистеры (4)  - пачки картонные</t>
  </si>
  <si>
    <t>03.04.2025 
25-7-4320724-изм</t>
  </si>
  <si>
    <t>4602243006922</t>
  </si>
  <si>
    <t>таблетки с пролонгированным высвобождением, покрытые оболочкой, 6 мг, 7 шт. - блистеры (4)  - пачки картонные</t>
  </si>
  <si>
    <t>4602243006908</t>
  </si>
  <si>
    <t>01.04.2025 
396/1/20-25/ОС-подтв</t>
  </si>
  <si>
    <t>02.04.2025 
401/20-25</t>
  </si>
  <si>
    <t>02.04.2025 
402/20-25</t>
  </si>
  <si>
    <t>02.04.2025 
403/20-25</t>
  </si>
  <si>
    <t>02.04.2025 
404/20-25</t>
  </si>
  <si>
    <t>02.04.2025 
405/20-25</t>
  </si>
  <si>
    <t>03.04.2025 
406/20-25</t>
  </si>
  <si>
    <t>4630015114957</t>
  </si>
  <si>
    <t>4630015114964</t>
  </si>
  <si>
    <t>03.04.2025 
407/20-25</t>
  </si>
  <si>
    <t>03.04.2025 
408/20-25</t>
  </si>
  <si>
    <t>Атазанавир+Ритонавир</t>
  </si>
  <si>
    <t>Атазор-Р</t>
  </si>
  <si>
    <t>таблетки, покрытые пленочной оболочкой, 300 мг+100 мг, 30 шт. - банки (1)  - пачки картонные</t>
  </si>
  <si>
    <t>ЛП-005738</t>
  </si>
  <si>
    <t>03.04.2025 
409/20-25</t>
  </si>
  <si>
    <t>4605310028445</t>
  </si>
  <si>
    <t>03.04.2025 
410/20-25</t>
  </si>
  <si>
    <t>порошок для приготовления раствора для инфузий, 300 мг, 300 мг - флакон (1)  - пачка картонная</t>
  </si>
  <si>
    <t>ЛП-№(002925)-(РГ-RU)</t>
  </si>
  <si>
    <t>4660228710240</t>
  </si>
  <si>
    <t>порошок для приготовления раствора для инфузий, 600 мг, 600 мг - флакон (1)  - пачка картанная</t>
  </si>
  <si>
    <t>4660228710257</t>
  </si>
  <si>
    <t>04.04.2025 
412/20-25</t>
  </si>
  <si>
    <t>4602884016649</t>
  </si>
  <si>
    <t>раствор для инфузий, 0.9%, 100 мл - бутылки (56)  - ящики картонные (для стационаров)</t>
  </si>
  <si>
    <t>4602884019398</t>
  </si>
  <si>
    <t>04.04.2025 
413/20-25</t>
  </si>
  <si>
    <t>04.04.2025 
414/20-25</t>
  </si>
  <si>
    <t>Цимитрек® Сенситив</t>
  </si>
  <si>
    <t>ЛП-№(006802)-(РГ-RU)</t>
  </si>
  <si>
    <t>04.04.2025 
415/20-25</t>
  </si>
  <si>
    <t>4610141114748</t>
  </si>
  <si>
    <t>капли для приема внутрь, 10 мг/мл, 15 мл - флакон (1)  - пачка картонная</t>
  </si>
  <si>
    <t>4610141114755</t>
  </si>
  <si>
    <t>4610141114762</t>
  </si>
  <si>
    <t>капли для приема внутрь, 10 мг/мл, 25 мл - флакон (1)  - пачка картонная</t>
  </si>
  <si>
    <t>4610141114779</t>
  </si>
  <si>
    <t>4610141114786</t>
  </si>
  <si>
    <t>4610141114694</t>
  </si>
  <si>
    <t>04.04.2025 
416/20-25</t>
  </si>
  <si>
    <t>ЛП-№(008705)-(РГ-RU)</t>
  </si>
  <si>
    <t>04.04.2025 
417/20-25</t>
  </si>
  <si>
    <t>4602824029159</t>
  </si>
  <si>
    <t>4602824029142</t>
  </si>
  <si>
    <t>4602824029166</t>
  </si>
  <si>
    <t>4602824029173</t>
  </si>
  <si>
    <t>Дапаглифлозин АстраЗенека</t>
  </si>
  <si>
    <t xml:space="preserve">Вл.Общество с ограниченной ответственностью "АстраЗенека Фармасьютикалз" (ООО "АстраЗенека Фармасьютикалз"), Россия (7704579700); Вып.к.Перв.Уп.Втор.Уп.Пр.Общество с ограниченной ответственностью "АстраЗенека Индастриз" (ООО "АстраЗенека Индастриз"), Россия (4029043692); </t>
  </si>
  <si>
    <t>ЛП-№(006278)-(РГ-RU)</t>
  </si>
  <si>
    <t>04.04.2025 
418/20-25</t>
  </si>
  <si>
    <t>4670012610878</t>
  </si>
  <si>
    <t>04.04.2025 
419/20-25</t>
  </si>
  <si>
    <t>01.04.2025 
396/2/20-25/ОС</t>
  </si>
  <si>
    <t>01.04.2025 
396/3/20-25/ОС</t>
  </si>
  <si>
    <t>ЛП-№(008648)-(РГ-RU)</t>
  </si>
  <si>
    <t>03.04.2025 
25-7-4318702-изм</t>
  </si>
  <si>
    <t>4660153659416</t>
  </si>
  <si>
    <t>4660153659409</t>
  </si>
  <si>
    <t>07.04.2025 
25-7-4322150-сниж</t>
  </si>
  <si>
    <t>ЛП-№(008906)-(РГ-RU)</t>
  </si>
  <si>
    <t>02.04.2025 
25-7-4320828-ОПР-изм</t>
  </si>
  <si>
    <t>4640076420720</t>
  </si>
  <si>
    <t>04.04.2025 
420/20-25</t>
  </si>
  <si>
    <t>04.04.2025 
421/20-25</t>
  </si>
  <si>
    <t>04.04.2025 
422/20-25</t>
  </si>
  <si>
    <t>04.04.2025 
423/20-25</t>
  </si>
  <si>
    <t>04.04.2025 
424/20-25</t>
  </si>
  <si>
    <t>04.04.2025 
425/20-25</t>
  </si>
  <si>
    <t>ЛП-№(000041)-(РГ-RU)</t>
  </si>
  <si>
    <t>07.04.2025 
426/20-25</t>
  </si>
  <si>
    <t>ЛП-№(007280)-(РГ-RU)</t>
  </si>
  <si>
    <t>04.04.2025 
25-7-4318909-изм</t>
  </si>
  <si>
    <t>4602813001357</t>
  </si>
  <si>
    <t>4602813001371</t>
  </si>
  <si>
    <t>порошок для приготовления раствора для инфузий и приема внутрь, 0.5 г, 50 шт. - флакон (50)  - коробка картонная (для стационаров)</t>
  </si>
  <si>
    <t>ЛП-№(008568)-(РГ-RU)</t>
  </si>
  <si>
    <t>07.04.2025 
25-7-4319163-изм</t>
  </si>
  <si>
    <t>4602521018159</t>
  </si>
  <si>
    <t>порошок для приготовления раствора для инфузий и приема внутрь, 1 г, 50 шт. - флакон (50)  - коробка картонная (для стационаров)</t>
  </si>
  <si>
    <t>4602521018173</t>
  </si>
  <si>
    <t>порошок для приготовления раствора для инфузий и приема внутрь, 0.5 г, 1 шт. - флакон (1)  - пачка картонная</t>
  </si>
  <si>
    <t>4602521018142</t>
  </si>
  <si>
    <t>порошок для приготовления раствора для инфузий и приема внутрь, 1 г, 1 шт. - флакон (1)  - пачка  картонная</t>
  </si>
  <si>
    <t>4602521018166</t>
  </si>
  <si>
    <t>лиофилизат для приготовления концентрата для приготовления раствора для инфузий, 200 мг, 200 мг - флакон (1)  - пачка  картонная</t>
  </si>
  <si>
    <t>ЛП-№(008548)-(РГ-RU)</t>
  </si>
  <si>
    <t>07.04.2025 
25-7-4319164-изм</t>
  </si>
  <si>
    <t>4602521018180</t>
  </si>
  <si>
    <t xml:space="preserve">Вл.АстраЗенека АБ, Швеция (SE556011748201); Перв.Уп.Пр.Амджен Мэньюфэкчуринг Лимитед, Пуэрто-Рико (98-0210484); Втор.Уп.Пэкеджинг Координейторс ЭлЭлСи, США (455161460); Вып.к.АстраЗенека АБ, Швеция (SE556011748201); </t>
  </si>
  <si>
    <t>08.04.2025 
25-7-4321705-изм</t>
  </si>
  <si>
    <t>Кардибрилин®</t>
  </si>
  <si>
    <t>07.04.2025 
25-7-4321461-изм</t>
  </si>
  <si>
    <t>4660153659652</t>
  </si>
  <si>
    <t>4660153659676</t>
  </si>
  <si>
    <t>таблетки, 1000 мг, 15 шт. - упаковки ячейковые контурные (4)  - пачки картонные</t>
  </si>
  <si>
    <t>07.04.2025 
25-7-4321462-ОПР-изм</t>
  </si>
  <si>
    <t>4630015115077</t>
  </si>
  <si>
    <t>Окумед®</t>
  </si>
  <si>
    <t>ЛП-№(008555)-(РГ-RU)</t>
  </si>
  <si>
    <t>07.04.2025 
25-7-4321222-ОПР-изм</t>
  </si>
  <si>
    <t>07.04.2025 
25-7-4321342-ОПР-изм</t>
  </si>
  <si>
    <t>ЛП-№(008794)-(РГ-RU)</t>
  </si>
  <si>
    <t>07.04.2025 
25-7-4321463-ОПР-изм</t>
  </si>
  <si>
    <t>4660153659720</t>
  </si>
  <si>
    <t>Эврисди®</t>
  </si>
  <si>
    <t>ЛП-№(008925)-(РГ-RU)</t>
  </si>
  <si>
    <t>07.04.2025 
25-7-4321343-изм</t>
  </si>
  <si>
    <t>ЛП-№(009202)-(РГ-RU)</t>
  </si>
  <si>
    <t>08.04.2025 
25-7-4321949-изм</t>
  </si>
  <si>
    <t xml:space="preserve">Вл.Вып.к.Перв.Уп.Втор.Уп.Пр.Гранд Шуян Лайф Саенсиз (Чэнду) Ко., Лтд., Китай (91510100202368620M); </t>
  </si>
  <si>
    <t>08.04.2025 
25-7-4321671-ОС-изм</t>
  </si>
  <si>
    <t>лиофилизат для приготовления раствора для инфузий, 50 мг, 50 мг - флакон (10)  - пачка картонная</t>
  </si>
  <si>
    <t xml:space="preserve">Вл.Пфайзер Инк, США (13-5315170); Вып.к.Перв.Уп.Втор.Уп.Пр.Вайет Ледерле С.р.Л., Италия (000000000000); </t>
  </si>
  <si>
    <t>ЛП-№(006286)-(РГ-RU)</t>
  </si>
  <si>
    <t>08.04.2025 
25-7-4321944-ОПР-изм</t>
  </si>
  <si>
    <t>5415062130285</t>
  </si>
  <si>
    <t xml:space="preserve">Вл.Пфайзер Инк, США (13-5315170); Вып.к.Перв.Уп.Втор.Уп.Пр.ЭйчПи Халден Фарма АС, Норвегия (931241818MVA); </t>
  </si>
  <si>
    <t>4610021171052</t>
  </si>
  <si>
    <t>Вилате®</t>
  </si>
  <si>
    <t>лиофилизат для приготовления раствора для внутривенного введения, 450 МЕ+400 МЕ, 400 МЕ - флаконы (1)  / в комплекте с растворителем: полисорбата 80 раствор 0.1% (флаконы) 10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</si>
  <si>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08.04.2025 
25-7-4321590-ОПР-изм</t>
  </si>
  <si>
    <t>4640444810221</t>
  </si>
  <si>
    <t>лиофилизат для приготовления раствора для внутривенного введения, 900 МЕ+800 МЕ, 800 МЕ - флаконы (1)  / в комплекте с растворителем: полисорбата 80 раствор 0.1% (флаконы) 10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</si>
  <si>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4640444810238</t>
  </si>
  <si>
    <t>08.04.2025 
427/20-25</t>
  </si>
  <si>
    <t>08.04.2025 
428/20-25</t>
  </si>
  <si>
    <t>раствор для инфузий, 0.9%, 400 мл - бутылки (6)  - ящики картонные (для стационаров)</t>
  </si>
  <si>
    <t>08.04.2025 
429/20-25</t>
  </si>
  <si>
    <t>4602824028978</t>
  </si>
  <si>
    <t>порошок для приготовления раствора для внутривенного и внутримышечного введения, 1.0 г, 1 шт. - флакон (50)  - коробка картонная (для стационаров)</t>
  </si>
  <si>
    <t>08.04.2025 
430/20-25</t>
  </si>
  <si>
    <t>08.04.2025 
431/20-25</t>
  </si>
  <si>
    <t>Ампициллин + Сульбактам</t>
  </si>
  <si>
    <t>Метотрексат-Промомед</t>
  </si>
  <si>
    <t>Кабазитаксел-Промомед</t>
  </si>
  <si>
    <t>раствор для инъекций, 240 мг йода/мл, 20 мл - флаконы (10)  - коробки картонные (для стационаров)</t>
  </si>
  <si>
    <t>08.04.2025 
432/20-25</t>
  </si>
  <si>
    <t>4620017869580</t>
  </si>
  <si>
    <t>4620017869610</t>
  </si>
  <si>
    <t>ПЕРИНДОПРИЛ ВЕЛФАРМ</t>
  </si>
  <si>
    <t>ЛП-№(008433)-(РГ-RU)</t>
  </si>
  <si>
    <t>08.04.2025 
433/20-25</t>
  </si>
  <si>
    <t>4610226803628</t>
  </si>
  <si>
    <t>4610226803635</t>
  </si>
  <si>
    <t>08.04.2025 
434/20-25</t>
  </si>
  <si>
    <t>4603276014489</t>
  </si>
  <si>
    <t>БИАНЕМЕР-АГ</t>
  </si>
  <si>
    <t>порошок для приготовления концентрата для приготовления раствора для инфузий, 300 мг, 300 мг - флакон (1)  - пачка картонная</t>
  </si>
  <si>
    <t>ЛП-№(007665)-(РГ-RU)</t>
  </si>
  <si>
    <t>08.04.2025 
435/20-25*</t>
  </si>
  <si>
    <t>4660228711018</t>
  </si>
  <si>
    <t>порошок для приготовления концентрата для приготовления раствора для инфузий, 600 мг, 600 мг - флакон (1)  - пачка картонная</t>
  </si>
  <si>
    <t>4660228711025</t>
  </si>
  <si>
    <t>09.04.2025 
436/20-25</t>
  </si>
  <si>
    <t>09.04.2025 
437/20-25</t>
  </si>
  <si>
    <t>08.04.2025 
438/20-25/ОС</t>
  </si>
  <si>
    <t>таблетки, покрытые пленочной оболочкой, 850 мг, 10 шт. - упаковки ячейковые контурные (3)  - пачка картонная</t>
  </si>
  <si>
    <t>таблетки, 0,85 г, 10 шт. - упаковки ячейковые контурные (6)  - пачки картонные</t>
  </si>
  <si>
    <t>09.04.2025 
440/20-25/ОС-подтв</t>
  </si>
  <si>
    <t xml:space="preserve">Вл.ООО "29 февраля", Россия (7811724751); Перв.Уп.Пр.Акционерное общество "МираксБиоФарма" (АО "МираксБиоФарма"), Россия (7730532561); Вып.к.Втор.Уп.ООО "29 февраля", Россия (7811724751); </t>
  </si>
  <si>
    <t>11.04.2025 
25-7-4319793-изм</t>
  </si>
  <si>
    <t>4680125510156</t>
  </si>
  <si>
    <t>4680125510163</t>
  </si>
  <si>
    <t>БИАПЕНЕМ-ДЖИЭФСИ®</t>
  </si>
  <si>
    <t>порошок для приготовления раствора для инфузий, 300 мг, 300 мг - флаконы (1)  - пачки картонные</t>
  </si>
  <si>
    <t>ЛП-№(001558)-(РГ-RU)</t>
  </si>
  <si>
    <t>08.04.2025 
428/1/20-25*</t>
  </si>
  <si>
    <t>4610143051157</t>
  </si>
  <si>
    <t>порошок для приготовления раствора для инфузий, 600 мг, 600 мг - флаконы (1)  - пачки картонные</t>
  </si>
  <si>
    <t>4610143051195</t>
  </si>
  <si>
    <t>порошок для приготовления раствора для инфузий, 300 мг, 300 мг - флаконы (5)  - короба картонные</t>
  </si>
  <si>
    <t>4610143051164</t>
  </si>
  <si>
    <t>порошок для приготовления раствора для инфузий, 600 мг, 600 мг - флаконы (5)  - короба картонные</t>
  </si>
  <si>
    <t>4610143051201</t>
  </si>
  <si>
    <t>порошок для приготовления раствора для инфузий, 300 мг, 300 мг - флаконы (10)  - короба картонные</t>
  </si>
  <si>
    <t>4610143051171</t>
  </si>
  <si>
    <t>порошок для приготовления раствора для инфузий, 600 мг, 600 мг - флаконы (10)  - короба картонные</t>
  </si>
  <si>
    <t>4610143051218</t>
  </si>
  <si>
    <t>порошок для приготовления раствора для инфузий, 300 мг, 300 мг - флаконы (50)  - короба картонные</t>
  </si>
  <si>
    <t>4610143051188</t>
  </si>
  <si>
    <t>порошок для приготовления раствора для инфузий, 600 мг, 600 мг - флаконы (50)  - короба картонные</t>
  </si>
  <si>
    <t>4610143051225</t>
  </si>
  <si>
    <t>08.04.2025 
434/1/20-25</t>
  </si>
  <si>
    <t>09.04.2025 
443/20-25</t>
  </si>
  <si>
    <t>09.04.2025 
444/20-25</t>
  </si>
  <si>
    <t>09.04.2025 
445/20-25</t>
  </si>
  <si>
    <t>09.04.2025 
446/20-25</t>
  </si>
  <si>
    <t>09.04.2025 
447/20-25</t>
  </si>
  <si>
    <t>09.04.2025 
448/20-25</t>
  </si>
  <si>
    <t>09.04.2025 
449/20-25</t>
  </si>
  <si>
    <t>09.04.2025 
445/20-25/ОС</t>
  </si>
  <si>
    <t>09.04.2025 
441/20-25</t>
  </si>
  <si>
    <t>4610188921477</t>
  </si>
  <si>
    <t>4610188921316</t>
  </si>
  <si>
    <t>10.04.2025 
451/20-25</t>
  </si>
  <si>
    <t>10.04.2025 
452/20-25</t>
  </si>
  <si>
    <t>10.04.2025 
453/20-25</t>
  </si>
  <si>
    <t>ТИКАГРЕЛОР ВЕЛФАРМ</t>
  </si>
  <si>
    <t>ЛП-№(008123)-(РГ-RU)</t>
  </si>
  <si>
    <t>10.04.2025 
454/20-25</t>
  </si>
  <si>
    <t>4680136232832</t>
  </si>
  <si>
    <t>4680136232849</t>
  </si>
  <si>
    <t>4680136232863</t>
  </si>
  <si>
    <t>4680136232856</t>
  </si>
  <si>
    <t>4610226803697</t>
  </si>
  <si>
    <t>4610226803703</t>
  </si>
  <si>
    <t>4610226803727</t>
  </si>
  <si>
    <t>4610226803710</t>
  </si>
  <si>
    <t>Ривароксабан-Ника</t>
  </si>
  <si>
    <t xml:space="preserve">Вл.ООО "Санмун Фарма", Республика Беларусь (691702020); Вып.к.Перв.Уп.Втор.Уп.Пр.Юнисон Фармасьютикал Прайвит Лимитед, Индия (79092); </t>
  </si>
  <si>
    <t>ЛП-№(004514)-(РГ-RU)</t>
  </si>
  <si>
    <t>10.04.2025 
455/20-25</t>
  </si>
  <si>
    <t>8906102601270</t>
  </si>
  <si>
    <t>8906102601409</t>
  </si>
  <si>
    <t>8906102601317</t>
  </si>
  <si>
    <t>8906102601331</t>
  </si>
  <si>
    <t>8906102601393</t>
  </si>
  <si>
    <t>8906102601294</t>
  </si>
  <si>
    <t>8906102601423</t>
  </si>
  <si>
    <t>8906102601447</t>
  </si>
  <si>
    <t>8906102601355</t>
  </si>
  <si>
    <t>8906102601416</t>
  </si>
  <si>
    <t>таблетки, покрытые пленочной оболочкой, 15 мг, 14 шт. - упаковки ячейковые контурные (4)  - пачки картонные</t>
  </si>
  <si>
    <t>8906102601430</t>
  </si>
  <si>
    <t>8906102601454</t>
  </si>
  <si>
    <t>8906102601287</t>
  </si>
  <si>
    <t>8906102601300</t>
  </si>
  <si>
    <t>8906102601324</t>
  </si>
  <si>
    <t>8906102601348</t>
  </si>
  <si>
    <t xml:space="preserve">Вл.Общество с ограниченной ответственностью "ДЖИЭФСИ" (ООО "ДЖИЭФСИ"), Россия (2367013142); Вып.к.Перв.Уп.Втор.Уп.Пр.Общество с ограниченной ответственностью "Интерфарма" (ООО "Интерфарма"),, Россия (7105022163); </t>
  </si>
  <si>
    <t>10.04.2025 
456/20-25*</t>
  </si>
  <si>
    <t>4670005394853</t>
  </si>
  <si>
    <t>4670005394891</t>
  </si>
  <si>
    <t>4670005394860</t>
  </si>
  <si>
    <t>4670005394907</t>
  </si>
  <si>
    <t>4670005394877</t>
  </si>
  <si>
    <t>4670005394914</t>
  </si>
  <si>
    <t>4670005394884</t>
  </si>
  <si>
    <t>4670005394921</t>
  </si>
  <si>
    <t>сироп, 667 мг/мл, 200 мл - флакон (1)  / в комплекте с мерным стаканчиком / - пачки картонные</t>
  </si>
  <si>
    <t>10.04.2025 
25-7-4320426-изм</t>
  </si>
  <si>
    <t>4620011585257</t>
  </si>
  <si>
    <t>Бужетон®</t>
  </si>
  <si>
    <t>ЛП-№(008436)-(РГ-RU)</t>
  </si>
  <si>
    <t>08.04.2025 
25-7-4320064-ОС-изм</t>
  </si>
  <si>
    <t>4650094097330</t>
  </si>
  <si>
    <t xml:space="preserve">Вл.Общество с ограниченной ответственностью "Аргументум Фарма" (ООО "Аргументум Фарма"), Россия (5010058369); Вып.к.Перв.Уп.Втор.Уп.Пр.Общество с ограниченной ответственностью "Завод Медсинтез" (ООО "Завод Медсинтез"), Россия (6629012040); </t>
  </si>
  <si>
    <t>08.04.2025 
25-7-4320076-ОС-изм</t>
  </si>
  <si>
    <t>08.04.2025 
25-7-4320076-ЧС-изм</t>
  </si>
  <si>
    <t>09.04.2025 
25-7-4319309-изм</t>
  </si>
  <si>
    <t>4610226803819</t>
  </si>
  <si>
    <t>ХЛОРГЕКСИДИНА БИГЛЮКОНАТ</t>
  </si>
  <si>
    <t>ЛП-№(006703)-(РГ-RU)</t>
  </si>
  <si>
    <t>10.04.2025 
25-7-4319363-ОПР-изм</t>
  </si>
  <si>
    <t>4603933013497</t>
  </si>
  <si>
    <t>4603933013510</t>
  </si>
  <si>
    <t>4603933013534</t>
  </si>
  <si>
    <t>4603933013527</t>
  </si>
  <si>
    <t>4603933013541</t>
  </si>
  <si>
    <t>4603933013565</t>
  </si>
  <si>
    <t>4603933013558</t>
  </si>
  <si>
    <t>4603933013572</t>
  </si>
  <si>
    <t>концентрат для приготовления раствора для инфузий ~, 20 мг/мл, 5 мл - ампула (5)  - пачка картонная</t>
  </si>
  <si>
    <t>ЛП-№(009058)-(РГ-RU)</t>
  </si>
  <si>
    <t>11.04.2025 
25-7-4320736-ОПР-изм</t>
  </si>
  <si>
    <t>4630179320331</t>
  </si>
  <si>
    <t>концентрат для приготовления раствора для инфузий ~, 20 мг/мл, 5 мл - ампула (20)  - пачка каротонная</t>
  </si>
  <si>
    <t>4630179320348</t>
  </si>
  <si>
    <t>концентрат для приготовления раствора для инфузий ~, 20 мг/мл, 5 мл - ампула (50)  - пачка каротонная</t>
  </si>
  <si>
    <t>4630179320355</t>
  </si>
  <si>
    <t>концентрат для приготовления раствора для инфузий ~, 20 мг/мл, 5 мл - ампула (100)  - пачка картонная</t>
  </si>
  <si>
    <t>4630179320362</t>
  </si>
  <si>
    <t>концентрат для приготовления раствора для инфузий ~, 20 мг/мл, 5 мл - ампула (10)  - пачка картонная</t>
  </si>
  <si>
    <t>4630179320386</t>
  </si>
  <si>
    <t>КАЛЬЦИЯ ГЛЮКОНАТ ВЕЛФАРМ</t>
  </si>
  <si>
    <t>11.04.2025 
25-7-4320667-ОПР-изм</t>
  </si>
  <si>
    <t>концентрат для приготовления раствора для инфузий -, 0.8 мг/мл, 5 мл - флаконы (1)  - пачки картонные</t>
  </si>
  <si>
    <t xml:space="preserve">Вл.ООО "Фарм-Синтез", Россия (4003033587); Перв.Уп.Втор.Уп.Пр.Общество с ограниченной ответственностью "КОМПАНИЯ "ДЕКО" (ООО "КОМПАНИЯ "ДЕКО"), Россия (7731205648); Вып.к.Общество с ограниченной отвественностью  "Фарм-Синтез" (ООО "Фарм-Синтез"), Россия (4003033587); </t>
  </si>
  <si>
    <t>ЛП-№(008446)-(РГ-RU)</t>
  </si>
  <si>
    <t>11.04.2025 
25-7-4320543-ОПР-изм</t>
  </si>
  <si>
    <t>концентрат для приготовления раствора для инфузий --, 0.8 мг/мл, 5 мл - флаконы (1)  - пачки картонные</t>
  </si>
  <si>
    <t xml:space="preserve">Вл.ООО "Фарм-Синтез", Россия (4003033587); Перв.Уп.Пр.Общество с ограниченной ответственностью "КОМПАНИЯ "ДЕКО" (ООО "КОМПАНИЯ "ДЕКО"), Россия (7731205648); Вып.к.Втор.Уп.Общество с ограниченной отвественностью  "Фарм-Синтез" (ООО "Фарм-Синтез"), Россия (4003033587); </t>
  </si>
  <si>
    <t>11.04.2025 
25-7-4320542-ОПР-изм</t>
  </si>
  <si>
    <t xml:space="preserve">Вл.ООО "Фарм-Синтез", Россия (4003033587); Вып.к.Перв.Уп.Втор.Уп.Пр.Общество с ограниченной отвественностью  "Фарм-Синтез" (ООО "Фарм-Синтез"), Россия (4003033587); </t>
  </si>
  <si>
    <t>11.04.2025 
25-7-4320544-ОПР-изм</t>
  </si>
  <si>
    <t>09.04.2025 
450/20-25</t>
  </si>
  <si>
    <t>09.04.2025 
450/1/20-25</t>
  </si>
  <si>
    <t>порошок для приготовления раствора для внутривенного введения, 500 мг, 1 шт. - флакон (1)  - пачка  картонная</t>
  </si>
  <si>
    <t>10.04.2025 
458/20-25</t>
  </si>
  <si>
    <t>10.04.2025 
459/20-25</t>
  </si>
  <si>
    <t>10.04.2025 
460/20-25</t>
  </si>
  <si>
    <t>10.04.2025 
461/20-25</t>
  </si>
  <si>
    <t>11.04.2025 
462/20-25</t>
  </si>
  <si>
    <t>11.04.2025 
463/20-25</t>
  </si>
  <si>
    <t>11.04.2025 
464/20-25</t>
  </si>
  <si>
    <t>11.04.2025 
465/20-25</t>
  </si>
  <si>
    <t>11.04.2025 
466/20-25</t>
  </si>
  <si>
    <t>11.04.2025 
467/20-25</t>
  </si>
  <si>
    <t>таблетки, покрытые пленочной оболочкой, 20 мг, 14 шт. - контурная ячейковая  упаковка (2)  - пачки картонные</t>
  </si>
  <si>
    <t>таблетки, покрытые пленочной оболочкой, 40 мг, 5 шт. - контурная ячейковая упаковка (6)  - пачка картонная</t>
  </si>
  <si>
    <t>Фулвестрант-Промомед</t>
  </si>
  <si>
    <t>11.04.2025 
468/20-25</t>
  </si>
  <si>
    <t>11.04.2025 
469/20-25</t>
  </si>
  <si>
    <t>Предель-ная оптовая надбавка, руб</t>
  </si>
  <si>
    <t>Предель-ная розничная надбавка, руб.</t>
  </si>
  <si>
    <t>Государственный реестр предельных  розничных  цен  на лекарственные препараты, включенные в перечень жизненно необходимых и важнейших 
лекарственных препаратов  по Ивановской области (дополнение 01.04.2025-15.04.2025)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</si>
  <si>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</si>
  <si>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           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</si>
</sst>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10" x14ac:knownFonts="1">
    <font>
      <sz val="10"/>
      <name val="Arial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left" vertical="top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164" fontId="2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2" fillId="0" borderId="4" xfId="0" applyNumberFormat="1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1" fillId="2" borderId="5" xfId="0" applyFont="1" applyFill="1" applyBorder="1" applyAlignment="1" applyProtection="1">
      <alignment horizontal="center" vertical="center" wrapText="1" readingOrder="1"/>
      <protection locked="0"/>
    </xf>
    <xf numFmtId="14" fontId="3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4" fillId="3" borderId="7" xfId="0" applyFont="1" applyFill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right" vertical="top" wrapText="1"/>
    </xf>
    <xf numFmtId="2" fontId="6" fillId="0" borderId="8" xfId="0" applyNumberFormat="1" applyFont="1" applyBorder="1" applyAlignment="1">
      <alignment horizontal="right" vertical="top"/>
    </xf>
    <xf numFmtId="2" fontId="7" fillId="4" borderId="8" xfId="1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_Лист1" xfId="1" xr:uid="{D380F300-1BEB-4134-97FB-CA9BF6864D93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520E-701D-4E27-9BE4-C9EEE5A85149}">
  <dimension ref="A1:P548"/>
  <sheetViews>
    <sheetView tabSelected="1" zoomScale="53" zoomScaleNormal="53" workbookViewId="0">
      <selection activeCell="G4" sqref="G4"/>
    </sheetView>
  </sheetViews>
  <sheetFormatPr defaultRowHeight="223.5" customHeight="1" x14ac:dyDescent="0.2"/>
  <cols>
    <col min="1" max="2" width="15.5703125" customWidth="1"/>
    <col min="3" max="3" width="19.85546875" customWidth="1"/>
    <col min="4" max="4" width="44.7109375" customWidth="1"/>
    <col min="7" max="7" width="12.28515625" customWidth="1"/>
    <col min="8" max="8" width="12" customWidth="1"/>
    <col min="9" max="9" width="12.42578125" customWidth="1"/>
    <col min="10" max="10" width="15.7109375" customWidth="1"/>
    <col min="11" max="11" width="19.85546875" bestFit="1" customWidth="1"/>
    <col min="16" max="16" width="11.42578125" customWidth="1"/>
  </cols>
  <sheetData>
    <row r="1" spans="1:16" ht="46.5" customHeight="1" x14ac:dyDescent="0.2">
      <c r="A1" s="17" t="s">
        <v>1933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2.5" customHeight="1" x14ac:dyDescent="0.2"/>
    <row r="3" spans="1:16" ht="223.5" customHeight="1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" t="s">
        <v>1931</v>
      </c>
      <c r="I3" s="11" t="s">
        <v>1932</v>
      </c>
      <c r="J3" s="11" t="s">
        <v>1934</v>
      </c>
      <c r="K3" s="11" t="s">
        <v>1935</v>
      </c>
      <c r="L3" s="1" t="s">
        <v>7</v>
      </c>
      <c r="M3" s="1" t="s">
        <v>8</v>
      </c>
      <c r="N3" s="1" t="s">
        <v>9</v>
      </c>
      <c r="O3" s="1" t="s">
        <v>10</v>
      </c>
      <c r="P3" s="9" t="s">
        <v>451</v>
      </c>
    </row>
    <row r="4" spans="1:16" ht="120" x14ac:dyDescent="0.2">
      <c r="A4" s="3" t="s">
        <v>11</v>
      </c>
      <c r="B4" s="4" t="s">
        <v>1226</v>
      </c>
      <c r="C4" s="4" t="s">
        <v>1228</v>
      </c>
      <c r="D4" s="4" t="s">
        <v>362</v>
      </c>
      <c r="E4" s="4" t="s">
        <v>281</v>
      </c>
      <c r="F4" s="5">
        <v>30</v>
      </c>
      <c r="G4" s="6">
        <v>3442.8</v>
      </c>
      <c r="H4" s="12">
        <f>G4*0.1</f>
        <v>344.28000000000003</v>
      </c>
      <c r="I4" s="13">
        <f>G4*0.15</f>
        <v>516.41999999999996</v>
      </c>
      <c r="J4" s="13">
        <f t="shared" ref="J4:J35" si="0">G4+H4+I4</f>
        <v>4303.5</v>
      </c>
      <c r="K4" s="13">
        <f t="shared" ref="K4:K67" si="1">J4*1.1</f>
        <v>4733.8500000000004</v>
      </c>
      <c r="L4" s="7"/>
      <c r="M4" s="4" t="s">
        <v>1227</v>
      </c>
      <c r="N4" s="7" t="s">
        <v>1759</v>
      </c>
      <c r="O4" s="8" t="s">
        <v>1229</v>
      </c>
      <c r="P4" s="10">
        <v>45755</v>
      </c>
    </row>
    <row r="5" spans="1:16" ht="120" x14ac:dyDescent="0.2">
      <c r="A5" s="3" t="s">
        <v>11</v>
      </c>
      <c r="B5" s="4" t="s">
        <v>1226</v>
      </c>
      <c r="C5" s="4" t="s">
        <v>1230</v>
      </c>
      <c r="D5" s="4" t="s">
        <v>362</v>
      </c>
      <c r="E5" s="4" t="s">
        <v>281</v>
      </c>
      <c r="F5" s="5">
        <v>30</v>
      </c>
      <c r="G5" s="6">
        <v>3442.8</v>
      </c>
      <c r="H5" s="12">
        <f>G5*0.1</f>
        <v>344.28000000000003</v>
      </c>
      <c r="I5" s="13">
        <f>G5*0.15</f>
        <v>516.41999999999996</v>
      </c>
      <c r="J5" s="13">
        <f t="shared" si="0"/>
        <v>4303.5</v>
      </c>
      <c r="K5" s="13">
        <f t="shared" si="1"/>
        <v>4733.8500000000004</v>
      </c>
      <c r="L5" s="7"/>
      <c r="M5" s="4" t="s">
        <v>1227</v>
      </c>
      <c r="N5" s="7" t="s">
        <v>1759</v>
      </c>
      <c r="O5" s="8" t="s">
        <v>1231</v>
      </c>
      <c r="P5" s="10">
        <v>45755</v>
      </c>
    </row>
    <row r="6" spans="1:16" ht="90" x14ac:dyDescent="0.2">
      <c r="A6" s="3" t="s">
        <v>11</v>
      </c>
      <c r="B6" s="4" t="s">
        <v>1226</v>
      </c>
      <c r="C6" s="4" t="s">
        <v>685</v>
      </c>
      <c r="D6" s="4" t="s">
        <v>362</v>
      </c>
      <c r="E6" s="4" t="s">
        <v>281</v>
      </c>
      <c r="F6" s="5">
        <v>30</v>
      </c>
      <c r="G6" s="6">
        <v>3442.8</v>
      </c>
      <c r="H6" s="12">
        <f>G6*0.1</f>
        <v>344.28000000000003</v>
      </c>
      <c r="I6" s="13">
        <f>G6*0.15</f>
        <v>516.41999999999996</v>
      </c>
      <c r="J6" s="13">
        <f t="shared" si="0"/>
        <v>4303.5</v>
      </c>
      <c r="K6" s="13">
        <f t="shared" si="1"/>
        <v>4733.8500000000004</v>
      </c>
      <c r="L6" s="7"/>
      <c r="M6" s="4" t="s">
        <v>1227</v>
      </c>
      <c r="N6" s="7" t="s">
        <v>1759</v>
      </c>
      <c r="O6" s="8" t="s">
        <v>1232</v>
      </c>
      <c r="P6" s="10">
        <v>45755</v>
      </c>
    </row>
    <row r="7" spans="1:16" ht="90" x14ac:dyDescent="0.2">
      <c r="A7" s="3" t="s">
        <v>174</v>
      </c>
      <c r="B7" s="4" t="s">
        <v>1190</v>
      </c>
      <c r="C7" s="4" t="s">
        <v>1337</v>
      </c>
      <c r="D7" s="4" t="s">
        <v>362</v>
      </c>
      <c r="E7" s="4" t="s">
        <v>175</v>
      </c>
      <c r="F7" s="5">
        <v>120</v>
      </c>
      <c r="G7" s="6">
        <v>90353</v>
      </c>
      <c r="H7" s="12">
        <f>G7*0.1</f>
        <v>9035.3000000000011</v>
      </c>
      <c r="I7" s="13">
        <f>G7*0.15</f>
        <v>13552.949999999999</v>
      </c>
      <c r="J7" s="13">
        <f t="shared" si="0"/>
        <v>112941.25</v>
      </c>
      <c r="K7" s="13">
        <f t="shared" si="1"/>
        <v>124235.37500000001</v>
      </c>
      <c r="L7" s="7"/>
      <c r="M7" s="4" t="s">
        <v>1191</v>
      </c>
      <c r="N7" s="7" t="s">
        <v>1925</v>
      </c>
      <c r="O7" s="8" t="s">
        <v>1192</v>
      </c>
      <c r="P7" s="10">
        <v>45758</v>
      </c>
    </row>
    <row r="8" spans="1:16" ht="90" x14ac:dyDescent="0.2">
      <c r="A8" s="3" t="s">
        <v>174</v>
      </c>
      <c r="B8" s="4" t="s">
        <v>1190</v>
      </c>
      <c r="C8" s="4" t="s">
        <v>709</v>
      </c>
      <c r="D8" s="4" t="s">
        <v>362</v>
      </c>
      <c r="E8" s="4" t="s">
        <v>175</v>
      </c>
      <c r="F8" s="5">
        <v>120</v>
      </c>
      <c r="G8" s="6">
        <v>90353</v>
      </c>
      <c r="H8" s="12">
        <f>G8*0.1</f>
        <v>9035.3000000000011</v>
      </c>
      <c r="I8" s="13">
        <f>G8*0.15</f>
        <v>13552.949999999999</v>
      </c>
      <c r="J8" s="13">
        <f t="shared" si="0"/>
        <v>112941.25</v>
      </c>
      <c r="K8" s="13">
        <f t="shared" si="1"/>
        <v>124235.37500000001</v>
      </c>
      <c r="L8" s="7"/>
      <c r="M8" s="4" t="s">
        <v>1191</v>
      </c>
      <c r="N8" s="7" t="s">
        <v>1925</v>
      </c>
      <c r="O8" s="8" t="s">
        <v>1193</v>
      </c>
      <c r="P8" s="10">
        <v>45758</v>
      </c>
    </row>
    <row r="9" spans="1:16" ht="90" x14ac:dyDescent="0.2">
      <c r="A9" s="3" t="s">
        <v>12</v>
      </c>
      <c r="B9" s="4" t="s">
        <v>12</v>
      </c>
      <c r="C9" s="4" t="s">
        <v>510</v>
      </c>
      <c r="D9" s="4" t="s">
        <v>728</v>
      </c>
      <c r="E9" s="4" t="s">
        <v>179</v>
      </c>
      <c r="F9" s="5">
        <v>6</v>
      </c>
      <c r="G9" s="6">
        <v>106.78</v>
      </c>
      <c r="H9" s="12">
        <f>G9*0.14</f>
        <v>14.949200000000001</v>
      </c>
      <c r="I9" s="13">
        <f>G9*0.22</f>
        <v>23.491600000000002</v>
      </c>
      <c r="J9" s="13">
        <f t="shared" si="0"/>
        <v>145.2208</v>
      </c>
      <c r="K9" s="13">
        <f t="shared" si="1"/>
        <v>159.74288000000001</v>
      </c>
      <c r="L9" s="7"/>
      <c r="M9" s="4" t="s">
        <v>932</v>
      </c>
      <c r="N9" s="7" t="s">
        <v>1679</v>
      </c>
      <c r="O9" s="8" t="s">
        <v>933</v>
      </c>
      <c r="P9" s="10">
        <v>45751</v>
      </c>
    </row>
    <row r="10" spans="1:16" ht="60" x14ac:dyDescent="0.2">
      <c r="A10" s="3" t="s">
        <v>134</v>
      </c>
      <c r="B10" s="4" t="s">
        <v>546</v>
      </c>
      <c r="C10" s="4" t="s">
        <v>494</v>
      </c>
      <c r="D10" s="4" t="s">
        <v>668</v>
      </c>
      <c r="E10" s="4" t="s">
        <v>252</v>
      </c>
      <c r="F10" s="5">
        <v>1</v>
      </c>
      <c r="G10" s="6">
        <v>5742.14</v>
      </c>
      <c r="H10" s="12">
        <f>G10*0.1</f>
        <v>574.21400000000006</v>
      </c>
      <c r="I10" s="13">
        <f>G10*0.15</f>
        <v>861.32100000000003</v>
      </c>
      <c r="J10" s="13">
        <f t="shared" si="0"/>
        <v>7177.6750000000002</v>
      </c>
      <c r="K10" s="13">
        <f t="shared" si="1"/>
        <v>7895.442500000001</v>
      </c>
      <c r="L10" s="7"/>
      <c r="M10" s="4" t="s">
        <v>539</v>
      </c>
      <c r="N10" s="7" t="s">
        <v>1818</v>
      </c>
      <c r="O10" s="8" t="s">
        <v>548</v>
      </c>
      <c r="P10" s="10">
        <v>45756</v>
      </c>
    </row>
    <row r="11" spans="1:16" ht="60" x14ac:dyDescent="0.2">
      <c r="A11" s="3" t="s">
        <v>134</v>
      </c>
      <c r="B11" s="4" t="s">
        <v>546</v>
      </c>
      <c r="C11" s="4" t="s">
        <v>251</v>
      </c>
      <c r="D11" s="4" t="s">
        <v>668</v>
      </c>
      <c r="E11" s="4" t="s">
        <v>252</v>
      </c>
      <c r="F11" s="5">
        <v>1</v>
      </c>
      <c r="G11" s="6">
        <v>2942.4</v>
      </c>
      <c r="H11" s="12">
        <f>G11*0.1</f>
        <v>294.24</v>
      </c>
      <c r="I11" s="13">
        <f>G11*0.15</f>
        <v>441.36</v>
      </c>
      <c r="J11" s="13">
        <f t="shared" si="0"/>
        <v>3678.0000000000005</v>
      </c>
      <c r="K11" s="13">
        <f t="shared" si="1"/>
        <v>4045.8000000000006</v>
      </c>
      <c r="L11" s="7"/>
      <c r="M11" s="4" t="s">
        <v>539</v>
      </c>
      <c r="N11" s="7" t="s">
        <v>1818</v>
      </c>
      <c r="O11" s="8" t="s">
        <v>547</v>
      </c>
      <c r="P11" s="10">
        <v>45756</v>
      </c>
    </row>
    <row r="12" spans="1:16" ht="75" x14ac:dyDescent="0.2">
      <c r="A12" s="3" t="s">
        <v>134</v>
      </c>
      <c r="B12" s="4" t="s">
        <v>135</v>
      </c>
      <c r="C12" s="4" t="s">
        <v>494</v>
      </c>
      <c r="D12" s="4" t="s">
        <v>740</v>
      </c>
      <c r="E12" s="4" t="s">
        <v>252</v>
      </c>
      <c r="F12" s="5">
        <v>1</v>
      </c>
      <c r="G12" s="6">
        <v>8107.2</v>
      </c>
      <c r="H12" s="12">
        <f>G12*0.1</f>
        <v>810.72</v>
      </c>
      <c r="I12" s="13">
        <f>G12*0.15</f>
        <v>1216.08</v>
      </c>
      <c r="J12" s="13">
        <f t="shared" si="0"/>
        <v>10134</v>
      </c>
      <c r="K12" s="13">
        <f t="shared" si="1"/>
        <v>11147.400000000001</v>
      </c>
      <c r="L12" s="7"/>
      <c r="M12" s="4" t="s">
        <v>549</v>
      </c>
      <c r="N12" s="7" t="s">
        <v>1818</v>
      </c>
      <c r="O12" s="8" t="s">
        <v>550</v>
      </c>
      <c r="P12" s="10">
        <v>45756</v>
      </c>
    </row>
    <row r="13" spans="1:16" ht="60" x14ac:dyDescent="0.2">
      <c r="A13" s="3" t="s">
        <v>134</v>
      </c>
      <c r="B13" s="4" t="s">
        <v>444</v>
      </c>
      <c r="C13" s="4" t="s">
        <v>494</v>
      </c>
      <c r="D13" s="4" t="s">
        <v>1410</v>
      </c>
      <c r="E13" s="4" t="s">
        <v>252</v>
      </c>
      <c r="F13" s="5">
        <v>1</v>
      </c>
      <c r="G13" s="6">
        <v>5910</v>
      </c>
      <c r="H13" s="12">
        <f>G13*0.1</f>
        <v>591</v>
      </c>
      <c r="I13" s="13">
        <f>G13*0.15</f>
        <v>886.5</v>
      </c>
      <c r="J13" s="13">
        <f t="shared" si="0"/>
        <v>7387.5</v>
      </c>
      <c r="K13" s="13">
        <f t="shared" si="1"/>
        <v>8126.2500000000009</v>
      </c>
      <c r="L13" s="7"/>
      <c r="M13" s="4" t="s">
        <v>445</v>
      </c>
      <c r="N13" s="7" t="s">
        <v>1818</v>
      </c>
      <c r="O13" s="8" t="s">
        <v>447</v>
      </c>
      <c r="P13" s="10">
        <v>45756</v>
      </c>
    </row>
    <row r="14" spans="1:16" ht="60" x14ac:dyDescent="0.2">
      <c r="A14" s="3" t="s">
        <v>134</v>
      </c>
      <c r="B14" s="4" t="s">
        <v>444</v>
      </c>
      <c r="C14" s="4" t="s">
        <v>251</v>
      </c>
      <c r="D14" s="4" t="s">
        <v>1410</v>
      </c>
      <c r="E14" s="4" t="s">
        <v>252</v>
      </c>
      <c r="F14" s="5">
        <v>1</v>
      </c>
      <c r="G14" s="6">
        <v>3084.85</v>
      </c>
      <c r="H14" s="12">
        <f>G14*0.1</f>
        <v>308.48500000000001</v>
      </c>
      <c r="I14" s="13">
        <f>G14*0.15</f>
        <v>462.72749999999996</v>
      </c>
      <c r="J14" s="13">
        <f t="shared" si="0"/>
        <v>3856.0625</v>
      </c>
      <c r="K14" s="13">
        <f t="shared" si="1"/>
        <v>4241.6687500000007</v>
      </c>
      <c r="L14" s="7"/>
      <c r="M14" s="4" t="s">
        <v>445</v>
      </c>
      <c r="N14" s="7" t="s">
        <v>1818</v>
      </c>
      <c r="O14" s="8" t="s">
        <v>446</v>
      </c>
      <c r="P14" s="10">
        <v>45756</v>
      </c>
    </row>
    <row r="15" spans="1:16" ht="150" x14ac:dyDescent="0.2">
      <c r="A15" s="3" t="s">
        <v>83</v>
      </c>
      <c r="B15" s="4" t="s">
        <v>83</v>
      </c>
      <c r="C15" s="4" t="s">
        <v>511</v>
      </c>
      <c r="D15" s="4" t="s">
        <v>796</v>
      </c>
      <c r="E15" s="4" t="s">
        <v>173</v>
      </c>
      <c r="F15" s="5">
        <v>1</v>
      </c>
      <c r="G15" s="6">
        <v>256.66000000000003</v>
      </c>
      <c r="H15" s="12">
        <f>G15*0.14</f>
        <v>35.932400000000008</v>
      </c>
      <c r="I15" s="13">
        <f>G15*0.22</f>
        <v>56.465200000000003</v>
      </c>
      <c r="J15" s="13">
        <f t="shared" si="0"/>
        <v>349.05760000000004</v>
      </c>
      <c r="K15" s="13">
        <f t="shared" si="1"/>
        <v>383.96336000000008</v>
      </c>
      <c r="L15" s="7"/>
      <c r="M15" s="4" t="s">
        <v>1544</v>
      </c>
      <c r="N15" s="7" t="s">
        <v>1545</v>
      </c>
      <c r="O15" s="8" t="s">
        <v>1546</v>
      </c>
      <c r="P15" s="10">
        <v>45750</v>
      </c>
    </row>
    <row r="16" spans="1:16" ht="225" x14ac:dyDescent="0.2">
      <c r="A16" s="3" t="s">
        <v>13</v>
      </c>
      <c r="B16" s="4" t="s">
        <v>13</v>
      </c>
      <c r="C16" s="4" t="s">
        <v>982</v>
      </c>
      <c r="D16" s="4" t="s">
        <v>433</v>
      </c>
      <c r="E16" s="4" t="s">
        <v>336</v>
      </c>
      <c r="F16" s="5">
        <v>50</v>
      </c>
      <c r="G16" s="6">
        <v>3560.1</v>
      </c>
      <c r="H16" s="12">
        <f t="shared" ref="H16:H43" si="2">G16*0.1</f>
        <v>356.01</v>
      </c>
      <c r="I16" s="13">
        <f t="shared" ref="I16:I43" si="3">G16*0.15</f>
        <v>534.01499999999999</v>
      </c>
      <c r="J16" s="13">
        <f t="shared" si="0"/>
        <v>4450.125</v>
      </c>
      <c r="K16" s="13">
        <f t="shared" si="1"/>
        <v>4895.1375000000007</v>
      </c>
      <c r="L16" s="7"/>
      <c r="M16" s="4" t="s">
        <v>928</v>
      </c>
      <c r="N16" s="7" t="s">
        <v>1918</v>
      </c>
      <c r="O16" s="8" t="s">
        <v>929</v>
      </c>
      <c r="P16" s="10">
        <v>45757</v>
      </c>
    </row>
    <row r="17" spans="1:16" ht="270" x14ac:dyDescent="0.2">
      <c r="A17" s="3" t="s">
        <v>303</v>
      </c>
      <c r="B17" s="4" t="s">
        <v>304</v>
      </c>
      <c r="C17" s="4" t="s">
        <v>1583</v>
      </c>
      <c r="D17" s="4" t="s">
        <v>375</v>
      </c>
      <c r="E17" s="4" t="s">
        <v>245</v>
      </c>
      <c r="F17" s="5">
        <v>4</v>
      </c>
      <c r="G17" s="6">
        <v>9718</v>
      </c>
      <c r="H17" s="12">
        <f t="shared" si="2"/>
        <v>971.80000000000007</v>
      </c>
      <c r="I17" s="13">
        <f t="shared" si="3"/>
        <v>1457.7</v>
      </c>
      <c r="J17" s="13">
        <f t="shared" si="0"/>
        <v>12147.5</v>
      </c>
      <c r="K17" s="13">
        <f t="shared" si="1"/>
        <v>13362.250000000002</v>
      </c>
      <c r="L17" s="7"/>
      <c r="M17" s="4" t="s">
        <v>305</v>
      </c>
      <c r="N17" s="7" t="s">
        <v>1584</v>
      </c>
      <c r="O17" s="8" t="s">
        <v>552</v>
      </c>
      <c r="P17" s="10">
        <v>45748</v>
      </c>
    </row>
    <row r="18" spans="1:16" ht="270" x14ac:dyDescent="0.2">
      <c r="A18" s="3" t="s">
        <v>303</v>
      </c>
      <c r="B18" s="4" t="s">
        <v>306</v>
      </c>
      <c r="C18" s="4" t="s">
        <v>1590</v>
      </c>
      <c r="D18" s="4" t="s">
        <v>375</v>
      </c>
      <c r="E18" s="4" t="s">
        <v>245</v>
      </c>
      <c r="F18" s="5">
        <v>4</v>
      </c>
      <c r="G18" s="6">
        <v>6556</v>
      </c>
      <c r="H18" s="12">
        <f t="shared" si="2"/>
        <v>655.6</v>
      </c>
      <c r="I18" s="13">
        <f t="shared" si="3"/>
        <v>983.4</v>
      </c>
      <c r="J18" s="13">
        <f t="shared" si="0"/>
        <v>8195</v>
      </c>
      <c r="K18" s="13">
        <f t="shared" si="1"/>
        <v>9014.5</v>
      </c>
      <c r="L18" s="7"/>
      <c r="M18" s="4" t="s">
        <v>307</v>
      </c>
      <c r="N18" s="7" t="s">
        <v>1584</v>
      </c>
      <c r="O18" s="8" t="s">
        <v>553</v>
      </c>
      <c r="P18" s="10">
        <v>45748</v>
      </c>
    </row>
    <row r="19" spans="1:16" ht="270" x14ac:dyDescent="0.2">
      <c r="A19" s="3" t="s">
        <v>303</v>
      </c>
      <c r="B19" s="4" t="s">
        <v>306</v>
      </c>
      <c r="C19" s="4" t="s">
        <v>1591</v>
      </c>
      <c r="D19" s="4" t="s">
        <v>375</v>
      </c>
      <c r="E19" s="4" t="s">
        <v>245</v>
      </c>
      <c r="F19" s="5">
        <v>4</v>
      </c>
      <c r="G19" s="6">
        <v>8471</v>
      </c>
      <c r="H19" s="12">
        <f t="shared" si="2"/>
        <v>847.1</v>
      </c>
      <c r="I19" s="13">
        <f t="shared" si="3"/>
        <v>1270.6499999999999</v>
      </c>
      <c r="J19" s="13">
        <f t="shared" si="0"/>
        <v>10588.75</v>
      </c>
      <c r="K19" s="13">
        <f t="shared" si="1"/>
        <v>11647.625000000002</v>
      </c>
      <c r="L19" s="7"/>
      <c r="M19" s="4" t="s">
        <v>307</v>
      </c>
      <c r="N19" s="7" t="s">
        <v>1584</v>
      </c>
      <c r="O19" s="8" t="s">
        <v>554</v>
      </c>
      <c r="P19" s="10">
        <v>45748</v>
      </c>
    </row>
    <row r="20" spans="1:16" ht="270" x14ac:dyDescent="0.2">
      <c r="A20" s="3" t="s">
        <v>303</v>
      </c>
      <c r="B20" s="4" t="s">
        <v>306</v>
      </c>
      <c r="C20" s="4" t="s">
        <v>1592</v>
      </c>
      <c r="D20" s="4" t="s">
        <v>375</v>
      </c>
      <c r="E20" s="4" t="s">
        <v>245</v>
      </c>
      <c r="F20" s="5">
        <v>4</v>
      </c>
      <c r="G20" s="6">
        <v>9697</v>
      </c>
      <c r="H20" s="12">
        <f t="shared" si="2"/>
        <v>969.7</v>
      </c>
      <c r="I20" s="13">
        <f t="shared" si="3"/>
        <v>1454.55</v>
      </c>
      <c r="J20" s="13">
        <f t="shared" si="0"/>
        <v>12121.25</v>
      </c>
      <c r="K20" s="13">
        <f t="shared" si="1"/>
        <v>13333.375000000002</v>
      </c>
      <c r="L20" s="7"/>
      <c r="M20" s="4" t="s">
        <v>307</v>
      </c>
      <c r="N20" s="7" t="s">
        <v>1584</v>
      </c>
      <c r="O20" s="8" t="s">
        <v>555</v>
      </c>
      <c r="P20" s="10">
        <v>45748</v>
      </c>
    </row>
    <row r="21" spans="1:16" ht="225" x14ac:dyDescent="0.2">
      <c r="A21" s="3" t="s">
        <v>303</v>
      </c>
      <c r="B21" s="4" t="s">
        <v>374</v>
      </c>
      <c r="C21" s="4" t="s">
        <v>1588</v>
      </c>
      <c r="D21" s="4" t="s">
        <v>375</v>
      </c>
      <c r="E21" s="4" t="s">
        <v>245</v>
      </c>
      <c r="F21" s="5">
        <v>4</v>
      </c>
      <c r="G21" s="6">
        <v>7561</v>
      </c>
      <c r="H21" s="12">
        <f t="shared" si="2"/>
        <v>756.1</v>
      </c>
      <c r="I21" s="13">
        <f t="shared" si="3"/>
        <v>1134.1499999999999</v>
      </c>
      <c r="J21" s="13">
        <f t="shared" si="0"/>
        <v>9451.25</v>
      </c>
      <c r="K21" s="13">
        <f t="shared" si="1"/>
        <v>10396.375</v>
      </c>
      <c r="L21" s="7"/>
      <c r="M21" s="4" t="s">
        <v>312</v>
      </c>
      <c r="N21" s="7" t="s">
        <v>1584</v>
      </c>
      <c r="O21" s="8" t="s">
        <v>313</v>
      </c>
      <c r="P21" s="10">
        <v>45748</v>
      </c>
    </row>
    <row r="22" spans="1:16" ht="225" x14ac:dyDescent="0.2">
      <c r="A22" s="3" t="s">
        <v>303</v>
      </c>
      <c r="B22" s="4" t="s">
        <v>374</v>
      </c>
      <c r="C22" s="4" t="s">
        <v>1589</v>
      </c>
      <c r="D22" s="4" t="s">
        <v>375</v>
      </c>
      <c r="E22" s="4" t="s">
        <v>245</v>
      </c>
      <c r="F22" s="5">
        <v>4</v>
      </c>
      <c r="G22" s="6">
        <v>11089</v>
      </c>
      <c r="H22" s="12">
        <f t="shared" si="2"/>
        <v>1108.9000000000001</v>
      </c>
      <c r="I22" s="13">
        <f t="shared" si="3"/>
        <v>1663.35</v>
      </c>
      <c r="J22" s="13">
        <f t="shared" si="0"/>
        <v>13861.25</v>
      </c>
      <c r="K22" s="13">
        <f t="shared" si="1"/>
        <v>15247.375000000002</v>
      </c>
      <c r="L22" s="7"/>
      <c r="M22" s="4" t="s">
        <v>312</v>
      </c>
      <c r="N22" s="7" t="s">
        <v>1584</v>
      </c>
      <c r="O22" s="8" t="s">
        <v>314</v>
      </c>
      <c r="P22" s="10">
        <v>45748</v>
      </c>
    </row>
    <row r="23" spans="1:16" ht="240" x14ac:dyDescent="0.2">
      <c r="A23" s="3" t="s">
        <v>303</v>
      </c>
      <c r="B23" s="4" t="s">
        <v>299</v>
      </c>
      <c r="C23" s="4" t="s">
        <v>1586</v>
      </c>
      <c r="D23" s="4" t="s">
        <v>375</v>
      </c>
      <c r="E23" s="4" t="s">
        <v>245</v>
      </c>
      <c r="F23" s="5">
        <v>4</v>
      </c>
      <c r="G23" s="6">
        <v>8826</v>
      </c>
      <c r="H23" s="12">
        <f t="shared" si="2"/>
        <v>882.6</v>
      </c>
      <c r="I23" s="13">
        <f t="shared" si="3"/>
        <v>1323.8999999999999</v>
      </c>
      <c r="J23" s="13">
        <f t="shared" si="0"/>
        <v>11032.5</v>
      </c>
      <c r="K23" s="13">
        <f t="shared" si="1"/>
        <v>12135.750000000002</v>
      </c>
      <c r="L23" s="7"/>
      <c r="M23" s="4" t="s">
        <v>300</v>
      </c>
      <c r="N23" s="7" t="s">
        <v>1584</v>
      </c>
      <c r="O23" s="8" t="s">
        <v>543</v>
      </c>
      <c r="P23" s="10">
        <v>45748</v>
      </c>
    </row>
    <row r="24" spans="1:16" ht="225" x14ac:dyDescent="0.2">
      <c r="A24" s="3" t="s">
        <v>303</v>
      </c>
      <c r="B24" s="4" t="s">
        <v>299</v>
      </c>
      <c r="C24" s="4" t="s">
        <v>1587</v>
      </c>
      <c r="D24" s="4" t="s">
        <v>375</v>
      </c>
      <c r="E24" s="4" t="s">
        <v>245</v>
      </c>
      <c r="F24" s="5">
        <v>4</v>
      </c>
      <c r="G24" s="6">
        <v>9740</v>
      </c>
      <c r="H24" s="12">
        <f t="shared" si="2"/>
        <v>974</v>
      </c>
      <c r="I24" s="13">
        <f t="shared" si="3"/>
        <v>1461</v>
      </c>
      <c r="J24" s="13">
        <f t="shared" si="0"/>
        <v>12175</v>
      </c>
      <c r="K24" s="13">
        <f t="shared" si="1"/>
        <v>13392.500000000002</v>
      </c>
      <c r="L24" s="7"/>
      <c r="M24" s="4" t="s">
        <v>300</v>
      </c>
      <c r="N24" s="7" t="s">
        <v>1584</v>
      </c>
      <c r="O24" s="8" t="s">
        <v>544</v>
      </c>
      <c r="P24" s="10">
        <v>45748</v>
      </c>
    </row>
    <row r="25" spans="1:16" ht="240" x14ac:dyDescent="0.2">
      <c r="A25" s="3" t="s">
        <v>303</v>
      </c>
      <c r="B25" s="4" t="s">
        <v>299</v>
      </c>
      <c r="C25" s="4" t="s">
        <v>1585</v>
      </c>
      <c r="D25" s="4" t="s">
        <v>375</v>
      </c>
      <c r="E25" s="4" t="s">
        <v>245</v>
      </c>
      <c r="F25" s="5">
        <v>4</v>
      </c>
      <c r="G25" s="6">
        <v>7559</v>
      </c>
      <c r="H25" s="12">
        <f t="shared" si="2"/>
        <v>755.90000000000009</v>
      </c>
      <c r="I25" s="13">
        <f t="shared" si="3"/>
        <v>1133.8499999999999</v>
      </c>
      <c r="J25" s="13">
        <f t="shared" si="0"/>
        <v>9448.75</v>
      </c>
      <c r="K25" s="13">
        <f t="shared" si="1"/>
        <v>10393.625</v>
      </c>
      <c r="L25" s="7"/>
      <c r="M25" s="4" t="s">
        <v>300</v>
      </c>
      <c r="N25" s="7" t="s">
        <v>1584</v>
      </c>
      <c r="O25" s="8" t="s">
        <v>542</v>
      </c>
      <c r="P25" s="10">
        <v>45748</v>
      </c>
    </row>
    <row r="26" spans="1:16" ht="120" x14ac:dyDescent="0.2">
      <c r="A26" s="3" t="s">
        <v>112</v>
      </c>
      <c r="B26" s="4" t="s">
        <v>820</v>
      </c>
      <c r="C26" s="4" t="s">
        <v>835</v>
      </c>
      <c r="D26" s="4" t="s">
        <v>807</v>
      </c>
      <c r="E26" s="4" t="s">
        <v>1297</v>
      </c>
      <c r="F26" s="5">
        <v>100</v>
      </c>
      <c r="G26" s="6">
        <v>3041</v>
      </c>
      <c r="H26" s="12">
        <f t="shared" si="2"/>
        <v>304.10000000000002</v>
      </c>
      <c r="I26" s="13">
        <f t="shared" si="3"/>
        <v>456.15</v>
      </c>
      <c r="J26" s="13">
        <f t="shared" si="0"/>
        <v>3801.25</v>
      </c>
      <c r="K26" s="13">
        <f t="shared" si="1"/>
        <v>4181.375</v>
      </c>
      <c r="L26" s="7"/>
      <c r="M26" s="4" t="s">
        <v>1491</v>
      </c>
      <c r="N26" s="7" t="s">
        <v>1492</v>
      </c>
      <c r="O26" s="8" t="s">
        <v>1517</v>
      </c>
      <c r="P26" s="10">
        <v>45751</v>
      </c>
    </row>
    <row r="27" spans="1:16" ht="120" x14ac:dyDescent="0.2">
      <c r="A27" s="3" t="s">
        <v>112</v>
      </c>
      <c r="B27" s="4" t="s">
        <v>820</v>
      </c>
      <c r="C27" s="4" t="s">
        <v>834</v>
      </c>
      <c r="D27" s="4" t="s">
        <v>807</v>
      </c>
      <c r="E27" s="4" t="s">
        <v>1297</v>
      </c>
      <c r="F27" s="5">
        <v>200</v>
      </c>
      <c r="G27" s="6">
        <v>6336.51</v>
      </c>
      <c r="H27" s="12">
        <f t="shared" si="2"/>
        <v>633.65100000000007</v>
      </c>
      <c r="I27" s="13">
        <f t="shared" si="3"/>
        <v>950.47649999999999</v>
      </c>
      <c r="J27" s="13">
        <f t="shared" si="0"/>
        <v>7920.6374999999998</v>
      </c>
      <c r="K27" s="13">
        <f t="shared" si="1"/>
        <v>8712.7012500000001</v>
      </c>
      <c r="L27" s="7"/>
      <c r="M27" s="4" t="s">
        <v>1491</v>
      </c>
      <c r="N27" s="7" t="s">
        <v>1492</v>
      </c>
      <c r="O27" s="8" t="s">
        <v>1518</v>
      </c>
      <c r="P27" s="10">
        <v>45751</v>
      </c>
    </row>
    <row r="28" spans="1:16" ht="120" x14ac:dyDescent="0.2">
      <c r="A28" s="3" t="s">
        <v>112</v>
      </c>
      <c r="B28" s="4" t="s">
        <v>820</v>
      </c>
      <c r="C28" s="4" t="s">
        <v>833</v>
      </c>
      <c r="D28" s="4" t="s">
        <v>807</v>
      </c>
      <c r="E28" s="4" t="s">
        <v>1297</v>
      </c>
      <c r="F28" s="5">
        <v>300</v>
      </c>
      <c r="G28" s="6">
        <v>9504.76</v>
      </c>
      <c r="H28" s="12">
        <f t="shared" si="2"/>
        <v>950.47600000000011</v>
      </c>
      <c r="I28" s="13">
        <f t="shared" si="3"/>
        <v>1425.7139999999999</v>
      </c>
      <c r="J28" s="13">
        <f t="shared" si="0"/>
        <v>11880.95</v>
      </c>
      <c r="K28" s="13">
        <f t="shared" si="1"/>
        <v>13069.045000000002</v>
      </c>
      <c r="L28" s="7"/>
      <c r="M28" s="4" t="s">
        <v>1491</v>
      </c>
      <c r="N28" s="7" t="s">
        <v>1492</v>
      </c>
      <c r="O28" s="8" t="s">
        <v>1519</v>
      </c>
      <c r="P28" s="10">
        <v>45751</v>
      </c>
    </row>
    <row r="29" spans="1:16" ht="120" x14ac:dyDescent="0.2">
      <c r="A29" s="3" t="s">
        <v>112</v>
      </c>
      <c r="B29" s="4" t="s">
        <v>820</v>
      </c>
      <c r="C29" s="4" t="s">
        <v>836</v>
      </c>
      <c r="D29" s="4" t="s">
        <v>807</v>
      </c>
      <c r="E29" s="4" t="s">
        <v>1297</v>
      </c>
      <c r="F29" s="5">
        <v>50</v>
      </c>
      <c r="G29" s="6">
        <v>1584.13</v>
      </c>
      <c r="H29" s="12">
        <f t="shared" si="2"/>
        <v>158.41300000000001</v>
      </c>
      <c r="I29" s="13">
        <f t="shared" si="3"/>
        <v>237.61950000000002</v>
      </c>
      <c r="J29" s="13">
        <f t="shared" si="0"/>
        <v>1980.1625000000001</v>
      </c>
      <c r="K29" s="13">
        <f t="shared" si="1"/>
        <v>2178.1787500000005</v>
      </c>
      <c r="L29" s="7"/>
      <c r="M29" s="4" t="s">
        <v>1491</v>
      </c>
      <c r="N29" s="7" t="s">
        <v>1492</v>
      </c>
      <c r="O29" s="8" t="s">
        <v>1516</v>
      </c>
      <c r="P29" s="10">
        <v>45751</v>
      </c>
    </row>
    <row r="30" spans="1:16" ht="120" x14ac:dyDescent="0.2">
      <c r="A30" s="3" t="s">
        <v>112</v>
      </c>
      <c r="B30" s="4" t="s">
        <v>820</v>
      </c>
      <c r="C30" s="4" t="s">
        <v>623</v>
      </c>
      <c r="D30" s="4" t="s">
        <v>807</v>
      </c>
      <c r="E30" s="4" t="s">
        <v>1297</v>
      </c>
      <c r="F30" s="5">
        <v>100</v>
      </c>
      <c r="G30" s="6">
        <v>3041</v>
      </c>
      <c r="H30" s="12">
        <f t="shared" si="2"/>
        <v>304.10000000000002</v>
      </c>
      <c r="I30" s="13">
        <f t="shared" si="3"/>
        <v>456.15</v>
      </c>
      <c r="J30" s="13">
        <f t="shared" si="0"/>
        <v>3801.25</v>
      </c>
      <c r="K30" s="13">
        <f t="shared" si="1"/>
        <v>4181.375</v>
      </c>
      <c r="L30" s="7"/>
      <c r="M30" s="4" t="s">
        <v>1491</v>
      </c>
      <c r="N30" s="7" t="s">
        <v>1492</v>
      </c>
      <c r="O30" s="8" t="s">
        <v>1512</v>
      </c>
      <c r="P30" s="10">
        <v>45751</v>
      </c>
    </row>
    <row r="31" spans="1:16" ht="120" x14ac:dyDescent="0.2">
      <c r="A31" s="3" t="s">
        <v>112</v>
      </c>
      <c r="B31" s="4" t="s">
        <v>820</v>
      </c>
      <c r="C31" s="4" t="s">
        <v>832</v>
      </c>
      <c r="D31" s="4" t="s">
        <v>807</v>
      </c>
      <c r="E31" s="4" t="s">
        <v>1297</v>
      </c>
      <c r="F31" s="5">
        <v>200</v>
      </c>
      <c r="G31" s="6">
        <v>6336.51</v>
      </c>
      <c r="H31" s="12">
        <f t="shared" si="2"/>
        <v>633.65100000000007</v>
      </c>
      <c r="I31" s="13">
        <f t="shared" si="3"/>
        <v>950.47649999999999</v>
      </c>
      <c r="J31" s="13">
        <f t="shared" si="0"/>
        <v>7920.6374999999998</v>
      </c>
      <c r="K31" s="13">
        <f t="shared" si="1"/>
        <v>8712.7012500000001</v>
      </c>
      <c r="L31" s="7"/>
      <c r="M31" s="4" t="s">
        <v>1491</v>
      </c>
      <c r="N31" s="7" t="s">
        <v>1492</v>
      </c>
      <c r="O31" s="8" t="s">
        <v>1513</v>
      </c>
      <c r="P31" s="10">
        <v>45751</v>
      </c>
    </row>
    <row r="32" spans="1:16" ht="120" x14ac:dyDescent="0.2">
      <c r="A32" s="3" t="s">
        <v>112</v>
      </c>
      <c r="B32" s="4" t="s">
        <v>820</v>
      </c>
      <c r="C32" s="4" t="s">
        <v>831</v>
      </c>
      <c r="D32" s="4" t="s">
        <v>807</v>
      </c>
      <c r="E32" s="4" t="s">
        <v>1297</v>
      </c>
      <c r="F32" s="5">
        <v>300</v>
      </c>
      <c r="G32" s="6">
        <v>9504.76</v>
      </c>
      <c r="H32" s="12">
        <f t="shared" si="2"/>
        <v>950.47600000000011</v>
      </c>
      <c r="I32" s="13">
        <f t="shared" si="3"/>
        <v>1425.7139999999999</v>
      </c>
      <c r="J32" s="13">
        <f t="shared" si="0"/>
        <v>11880.95</v>
      </c>
      <c r="K32" s="13">
        <f t="shared" si="1"/>
        <v>13069.045000000002</v>
      </c>
      <c r="L32" s="7"/>
      <c r="M32" s="4" t="s">
        <v>1491</v>
      </c>
      <c r="N32" s="7" t="s">
        <v>1492</v>
      </c>
      <c r="O32" s="8" t="s">
        <v>1514</v>
      </c>
      <c r="P32" s="10">
        <v>45751</v>
      </c>
    </row>
    <row r="33" spans="1:16" ht="120" x14ac:dyDescent="0.2">
      <c r="A33" s="3" t="s">
        <v>112</v>
      </c>
      <c r="B33" s="4" t="s">
        <v>820</v>
      </c>
      <c r="C33" s="4" t="s">
        <v>622</v>
      </c>
      <c r="D33" s="4" t="s">
        <v>807</v>
      </c>
      <c r="E33" s="4" t="s">
        <v>1297</v>
      </c>
      <c r="F33" s="5">
        <v>50</v>
      </c>
      <c r="G33" s="6">
        <v>1584.13</v>
      </c>
      <c r="H33" s="12">
        <f t="shared" si="2"/>
        <v>158.41300000000001</v>
      </c>
      <c r="I33" s="13">
        <f t="shared" si="3"/>
        <v>237.61950000000002</v>
      </c>
      <c r="J33" s="13">
        <f t="shared" si="0"/>
        <v>1980.1625000000001</v>
      </c>
      <c r="K33" s="13">
        <f t="shared" si="1"/>
        <v>2178.1787500000005</v>
      </c>
      <c r="L33" s="7"/>
      <c r="M33" s="4" t="s">
        <v>1491</v>
      </c>
      <c r="N33" s="7" t="s">
        <v>1492</v>
      </c>
      <c r="O33" s="8" t="s">
        <v>1511</v>
      </c>
      <c r="P33" s="10">
        <v>45751</v>
      </c>
    </row>
    <row r="34" spans="1:16" ht="120" x14ac:dyDescent="0.2">
      <c r="A34" s="3" t="s">
        <v>112</v>
      </c>
      <c r="B34" s="4" t="s">
        <v>820</v>
      </c>
      <c r="C34" s="4" t="s">
        <v>885</v>
      </c>
      <c r="D34" s="4" t="s">
        <v>807</v>
      </c>
      <c r="E34" s="4" t="s">
        <v>1297</v>
      </c>
      <c r="F34" s="5">
        <v>500</v>
      </c>
      <c r="G34" s="6">
        <v>16477.560000000001</v>
      </c>
      <c r="H34" s="12">
        <f t="shared" si="2"/>
        <v>1647.7560000000003</v>
      </c>
      <c r="I34" s="13">
        <f t="shared" si="3"/>
        <v>2471.634</v>
      </c>
      <c r="J34" s="13">
        <f t="shared" si="0"/>
        <v>20596.950000000004</v>
      </c>
      <c r="K34" s="13">
        <f t="shared" si="1"/>
        <v>22656.645000000008</v>
      </c>
      <c r="L34" s="7"/>
      <c r="M34" s="4" t="s">
        <v>1491</v>
      </c>
      <c r="N34" s="7" t="s">
        <v>1492</v>
      </c>
      <c r="O34" s="8" t="s">
        <v>1515</v>
      </c>
      <c r="P34" s="10">
        <v>45751</v>
      </c>
    </row>
    <row r="35" spans="1:16" ht="120" x14ac:dyDescent="0.2">
      <c r="A35" s="3" t="s">
        <v>112</v>
      </c>
      <c r="B35" s="4" t="s">
        <v>820</v>
      </c>
      <c r="C35" s="4" t="s">
        <v>841</v>
      </c>
      <c r="D35" s="4" t="s">
        <v>807</v>
      </c>
      <c r="E35" s="4" t="s">
        <v>1297</v>
      </c>
      <c r="F35" s="5">
        <v>100</v>
      </c>
      <c r="G35" s="6">
        <v>3404.25</v>
      </c>
      <c r="H35" s="12">
        <f t="shared" si="2"/>
        <v>340.42500000000001</v>
      </c>
      <c r="I35" s="13">
        <f t="shared" si="3"/>
        <v>510.63749999999999</v>
      </c>
      <c r="J35" s="13">
        <f t="shared" si="0"/>
        <v>4255.3125</v>
      </c>
      <c r="K35" s="13">
        <f t="shared" si="1"/>
        <v>4680.84375</v>
      </c>
      <c r="L35" s="7"/>
      <c r="M35" s="4" t="s">
        <v>1491</v>
      </c>
      <c r="N35" s="7" t="s">
        <v>1492</v>
      </c>
      <c r="O35" s="8" t="s">
        <v>1526</v>
      </c>
      <c r="P35" s="10">
        <v>45751</v>
      </c>
    </row>
    <row r="36" spans="1:16" ht="120" x14ac:dyDescent="0.2">
      <c r="A36" s="3" t="s">
        <v>112</v>
      </c>
      <c r="B36" s="4" t="s">
        <v>820</v>
      </c>
      <c r="C36" s="4" t="s">
        <v>840</v>
      </c>
      <c r="D36" s="4" t="s">
        <v>807</v>
      </c>
      <c r="E36" s="4" t="s">
        <v>1297</v>
      </c>
      <c r="F36" s="5">
        <v>200</v>
      </c>
      <c r="G36" s="6">
        <v>6808.5</v>
      </c>
      <c r="H36" s="12">
        <f t="shared" si="2"/>
        <v>680.85</v>
      </c>
      <c r="I36" s="13">
        <f t="shared" si="3"/>
        <v>1021.275</v>
      </c>
      <c r="J36" s="13">
        <f t="shared" ref="J36:J67" si="4">G36+H36+I36</f>
        <v>8510.625</v>
      </c>
      <c r="K36" s="13">
        <f t="shared" si="1"/>
        <v>9361.6875</v>
      </c>
      <c r="L36" s="7"/>
      <c r="M36" s="4" t="s">
        <v>1491</v>
      </c>
      <c r="N36" s="7" t="s">
        <v>1492</v>
      </c>
      <c r="O36" s="8" t="s">
        <v>1527</v>
      </c>
      <c r="P36" s="10">
        <v>45751</v>
      </c>
    </row>
    <row r="37" spans="1:16" ht="120" x14ac:dyDescent="0.2">
      <c r="A37" s="3" t="s">
        <v>112</v>
      </c>
      <c r="B37" s="4" t="s">
        <v>820</v>
      </c>
      <c r="C37" s="4" t="s">
        <v>839</v>
      </c>
      <c r="D37" s="4" t="s">
        <v>807</v>
      </c>
      <c r="E37" s="4" t="s">
        <v>1297</v>
      </c>
      <c r="F37" s="5">
        <v>300</v>
      </c>
      <c r="G37" s="6">
        <v>10212.75</v>
      </c>
      <c r="H37" s="12">
        <f t="shared" si="2"/>
        <v>1021.2750000000001</v>
      </c>
      <c r="I37" s="13">
        <f t="shared" si="3"/>
        <v>1531.9124999999999</v>
      </c>
      <c r="J37" s="13">
        <f t="shared" si="4"/>
        <v>12765.9375</v>
      </c>
      <c r="K37" s="13">
        <f t="shared" si="1"/>
        <v>14042.531250000002</v>
      </c>
      <c r="L37" s="7"/>
      <c r="M37" s="4" t="s">
        <v>1491</v>
      </c>
      <c r="N37" s="7" t="s">
        <v>1492</v>
      </c>
      <c r="O37" s="8" t="s">
        <v>1528</v>
      </c>
      <c r="P37" s="10">
        <v>45751</v>
      </c>
    </row>
    <row r="38" spans="1:16" ht="120" x14ac:dyDescent="0.2">
      <c r="A38" s="3" t="s">
        <v>112</v>
      </c>
      <c r="B38" s="4" t="s">
        <v>820</v>
      </c>
      <c r="C38" s="4" t="s">
        <v>842</v>
      </c>
      <c r="D38" s="4" t="s">
        <v>807</v>
      </c>
      <c r="E38" s="4" t="s">
        <v>1297</v>
      </c>
      <c r="F38" s="5">
        <v>50</v>
      </c>
      <c r="G38" s="6">
        <v>1702.13</v>
      </c>
      <c r="H38" s="12">
        <f t="shared" si="2"/>
        <v>170.21300000000002</v>
      </c>
      <c r="I38" s="13">
        <f t="shared" si="3"/>
        <v>255.31950000000001</v>
      </c>
      <c r="J38" s="13">
        <f t="shared" si="4"/>
        <v>2127.6624999999999</v>
      </c>
      <c r="K38" s="13">
        <f t="shared" si="1"/>
        <v>2340.42875</v>
      </c>
      <c r="L38" s="7"/>
      <c r="M38" s="4" t="s">
        <v>1491</v>
      </c>
      <c r="N38" s="7" t="s">
        <v>1492</v>
      </c>
      <c r="O38" s="8" t="s">
        <v>1525</v>
      </c>
      <c r="P38" s="10">
        <v>45751</v>
      </c>
    </row>
    <row r="39" spans="1:16" ht="120" x14ac:dyDescent="0.2">
      <c r="A39" s="3" t="s">
        <v>112</v>
      </c>
      <c r="B39" s="4" t="s">
        <v>820</v>
      </c>
      <c r="C39" s="4" t="s">
        <v>837</v>
      </c>
      <c r="D39" s="4" t="s">
        <v>807</v>
      </c>
      <c r="E39" s="4" t="s">
        <v>1297</v>
      </c>
      <c r="F39" s="5">
        <v>100</v>
      </c>
      <c r="G39" s="6">
        <v>3404.25</v>
      </c>
      <c r="H39" s="12">
        <f t="shared" si="2"/>
        <v>340.42500000000001</v>
      </c>
      <c r="I39" s="13">
        <f t="shared" si="3"/>
        <v>510.63749999999999</v>
      </c>
      <c r="J39" s="13">
        <f t="shared" si="4"/>
        <v>4255.3125</v>
      </c>
      <c r="K39" s="13">
        <f t="shared" si="1"/>
        <v>4680.84375</v>
      </c>
      <c r="L39" s="7"/>
      <c r="M39" s="4" t="s">
        <v>1491</v>
      </c>
      <c r="N39" s="7" t="s">
        <v>1492</v>
      </c>
      <c r="O39" s="8" t="s">
        <v>1521</v>
      </c>
      <c r="P39" s="10">
        <v>45751</v>
      </c>
    </row>
    <row r="40" spans="1:16" ht="120" x14ac:dyDescent="0.2">
      <c r="A40" s="3" t="s">
        <v>112</v>
      </c>
      <c r="B40" s="4" t="s">
        <v>820</v>
      </c>
      <c r="C40" s="4" t="s">
        <v>830</v>
      </c>
      <c r="D40" s="4" t="s">
        <v>807</v>
      </c>
      <c r="E40" s="4" t="s">
        <v>1297</v>
      </c>
      <c r="F40" s="5">
        <v>200</v>
      </c>
      <c r="G40" s="6">
        <v>6808.5</v>
      </c>
      <c r="H40" s="12">
        <f t="shared" si="2"/>
        <v>680.85</v>
      </c>
      <c r="I40" s="13">
        <f t="shared" si="3"/>
        <v>1021.275</v>
      </c>
      <c r="J40" s="13">
        <f t="shared" si="4"/>
        <v>8510.625</v>
      </c>
      <c r="K40" s="13">
        <f t="shared" si="1"/>
        <v>9361.6875</v>
      </c>
      <c r="L40" s="7"/>
      <c r="M40" s="4" t="s">
        <v>1491</v>
      </c>
      <c r="N40" s="7" t="s">
        <v>1492</v>
      </c>
      <c r="O40" s="8" t="s">
        <v>1522</v>
      </c>
      <c r="P40" s="10">
        <v>45751</v>
      </c>
    </row>
    <row r="41" spans="1:16" ht="120" x14ac:dyDescent="0.2">
      <c r="A41" s="3" t="s">
        <v>112</v>
      </c>
      <c r="B41" s="4" t="s">
        <v>820</v>
      </c>
      <c r="C41" s="4" t="s">
        <v>829</v>
      </c>
      <c r="D41" s="4" t="s">
        <v>807</v>
      </c>
      <c r="E41" s="4" t="s">
        <v>1297</v>
      </c>
      <c r="F41" s="5">
        <v>300</v>
      </c>
      <c r="G41" s="6">
        <v>10212.75</v>
      </c>
      <c r="H41" s="12">
        <f t="shared" si="2"/>
        <v>1021.2750000000001</v>
      </c>
      <c r="I41" s="13">
        <f t="shared" si="3"/>
        <v>1531.9124999999999</v>
      </c>
      <c r="J41" s="13">
        <f t="shared" si="4"/>
        <v>12765.9375</v>
      </c>
      <c r="K41" s="13">
        <f t="shared" si="1"/>
        <v>14042.531250000002</v>
      </c>
      <c r="L41" s="7"/>
      <c r="M41" s="4" t="s">
        <v>1491</v>
      </c>
      <c r="N41" s="7" t="s">
        <v>1492</v>
      </c>
      <c r="O41" s="8" t="s">
        <v>1523</v>
      </c>
      <c r="P41" s="10">
        <v>45751</v>
      </c>
    </row>
    <row r="42" spans="1:16" ht="120" x14ac:dyDescent="0.2">
      <c r="A42" s="3" t="s">
        <v>112</v>
      </c>
      <c r="B42" s="4" t="s">
        <v>820</v>
      </c>
      <c r="C42" s="4" t="s">
        <v>838</v>
      </c>
      <c r="D42" s="4" t="s">
        <v>807</v>
      </c>
      <c r="E42" s="4" t="s">
        <v>1297</v>
      </c>
      <c r="F42" s="5">
        <v>50</v>
      </c>
      <c r="G42" s="6">
        <v>1702.13</v>
      </c>
      <c r="H42" s="12">
        <f t="shared" si="2"/>
        <v>170.21300000000002</v>
      </c>
      <c r="I42" s="13">
        <f t="shared" si="3"/>
        <v>255.31950000000001</v>
      </c>
      <c r="J42" s="13">
        <f t="shared" si="4"/>
        <v>2127.6624999999999</v>
      </c>
      <c r="K42" s="13">
        <f t="shared" si="1"/>
        <v>2340.42875</v>
      </c>
      <c r="L42" s="7"/>
      <c r="M42" s="4" t="s">
        <v>1491</v>
      </c>
      <c r="N42" s="7" t="s">
        <v>1492</v>
      </c>
      <c r="O42" s="8" t="s">
        <v>1520</v>
      </c>
      <c r="P42" s="10">
        <v>45751</v>
      </c>
    </row>
    <row r="43" spans="1:16" ht="120" x14ac:dyDescent="0.2">
      <c r="A43" s="3" t="s">
        <v>112</v>
      </c>
      <c r="B43" s="4" t="s">
        <v>820</v>
      </c>
      <c r="C43" s="4" t="s">
        <v>886</v>
      </c>
      <c r="D43" s="4" t="s">
        <v>807</v>
      </c>
      <c r="E43" s="4" t="s">
        <v>1297</v>
      </c>
      <c r="F43" s="5">
        <v>500</v>
      </c>
      <c r="G43" s="6">
        <v>17021.25</v>
      </c>
      <c r="H43" s="12">
        <f t="shared" si="2"/>
        <v>1702.125</v>
      </c>
      <c r="I43" s="13">
        <f t="shared" si="3"/>
        <v>2553.1875</v>
      </c>
      <c r="J43" s="13">
        <f t="shared" si="4"/>
        <v>21276.5625</v>
      </c>
      <c r="K43" s="13">
        <f t="shared" si="1"/>
        <v>23404.218750000004</v>
      </c>
      <c r="L43" s="7"/>
      <c r="M43" s="4" t="s">
        <v>1491</v>
      </c>
      <c r="N43" s="7" t="s">
        <v>1492</v>
      </c>
      <c r="O43" s="8" t="s">
        <v>1524</v>
      </c>
      <c r="P43" s="10">
        <v>45751</v>
      </c>
    </row>
    <row r="44" spans="1:16" ht="120" x14ac:dyDescent="0.2">
      <c r="A44" s="3" t="s">
        <v>112</v>
      </c>
      <c r="B44" s="4" t="s">
        <v>820</v>
      </c>
      <c r="C44" s="4" t="s">
        <v>827</v>
      </c>
      <c r="D44" s="4" t="s">
        <v>807</v>
      </c>
      <c r="E44" s="4" t="s">
        <v>1297</v>
      </c>
      <c r="F44" s="5">
        <v>100</v>
      </c>
      <c r="G44" s="6">
        <v>491.48</v>
      </c>
      <c r="H44" s="12">
        <f>G44*0.14</f>
        <v>68.807200000000009</v>
      </c>
      <c r="I44" s="13">
        <f>G44*0.22</f>
        <v>108.12560000000001</v>
      </c>
      <c r="J44" s="13">
        <f t="shared" si="4"/>
        <v>668.41279999999995</v>
      </c>
      <c r="K44" s="13">
        <f t="shared" si="1"/>
        <v>735.25408000000004</v>
      </c>
      <c r="L44" s="7"/>
      <c r="M44" s="4" t="s">
        <v>1491</v>
      </c>
      <c r="N44" s="7" t="s">
        <v>1492</v>
      </c>
      <c r="O44" s="8" t="s">
        <v>1499</v>
      </c>
      <c r="P44" s="10">
        <v>45751</v>
      </c>
    </row>
    <row r="45" spans="1:16" ht="120" x14ac:dyDescent="0.2">
      <c r="A45" s="3" t="s">
        <v>112</v>
      </c>
      <c r="B45" s="4" t="s">
        <v>820</v>
      </c>
      <c r="C45" s="4" t="s">
        <v>826</v>
      </c>
      <c r="D45" s="4" t="s">
        <v>807</v>
      </c>
      <c r="E45" s="4" t="s">
        <v>1297</v>
      </c>
      <c r="F45" s="5">
        <v>200</v>
      </c>
      <c r="G45" s="6">
        <v>982.95</v>
      </c>
      <c r="H45" s="12">
        <f>G45*0.1</f>
        <v>98.295000000000016</v>
      </c>
      <c r="I45" s="13">
        <f>G45*0.15</f>
        <v>147.4425</v>
      </c>
      <c r="J45" s="13">
        <f t="shared" si="4"/>
        <v>1228.6875</v>
      </c>
      <c r="K45" s="13">
        <f t="shared" si="1"/>
        <v>1351.5562500000001</v>
      </c>
      <c r="L45" s="7"/>
      <c r="M45" s="4" t="s">
        <v>1491</v>
      </c>
      <c r="N45" s="7" t="s">
        <v>1492</v>
      </c>
      <c r="O45" s="8" t="s">
        <v>1500</v>
      </c>
      <c r="P45" s="10">
        <v>45751</v>
      </c>
    </row>
    <row r="46" spans="1:16" ht="120" x14ac:dyDescent="0.2">
      <c r="A46" s="3" t="s">
        <v>112</v>
      </c>
      <c r="B46" s="4" t="s">
        <v>820</v>
      </c>
      <c r="C46" s="4" t="s">
        <v>825</v>
      </c>
      <c r="D46" s="4" t="s">
        <v>807</v>
      </c>
      <c r="E46" s="4" t="s">
        <v>1297</v>
      </c>
      <c r="F46" s="5">
        <v>300</v>
      </c>
      <c r="G46" s="6">
        <v>1474.43</v>
      </c>
      <c r="H46" s="12">
        <f>G46*0.1</f>
        <v>147.44300000000001</v>
      </c>
      <c r="I46" s="13">
        <f>G46*0.15</f>
        <v>221.1645</v>
      </c>
      <c r="J46" s="13">
        <f t="shared" si="4"/>
        <v>1843.0375000000001</v>
      </c>
      <c r="K46" s="13">
        <f t="shared" si="1"/>
        <v>2027.3412500000004</v>
      </c>
      <c r="L46" s="7"/>
      <c r="M46" s="4" t="s">
        <v>1491</v>
      </c>
      <c r="N46" s="7" t="s">
        <v>1492</v>
      </c>
      <c r="O46" s="8" t="s">
        <v>1501</v>
      </c>
      <c r="P46" s="10">
        <v>45751</v>
      </c>
    </row>
    <row r="47" spans="1:16" ht="105" x14ac:dyDescent="0.2">
      <c r="A47" s="3" t="s">
        <v>112</v>
      </c>
      <c r="B47" s="4" t="s">
        <v>820</v>
      </c>
      <c r="C47" s="4" t="s">
        <v>828</v>
      </c>
      <c r="D47" s="4" t="s">
        <v>807</v>
      </c>
      <c r="E47" s="4" t="s">
        <v>1297</v>
      </c>
      <c r="F47" s="5">
        <v>50</v>
      </c>
      <c r="G47" s="6">
        <v>245.74</v>
      </c>
      <c r="H47" s="12">
        <f>G47*0.14</f>
        <v>34.403600000000004</v>
      </c>
      <c r="I47" s="13">
        <f>G47*0.22</f>
        <v>54.062800000000003</v>
      </c>
      <c r="J47" s="13">
        <f t="shared" si="4"/>
        <v>334.20639999999997</v>
      </c>
      <c r="K47" s="13">
        <f t="shared" si="1"/>
        <v>367.62704000000002</v>
      </c>
      <c r="L47" s="7"/>
      <c r="M47" s="4" t="s">
        <v>1491</v>
      </c>
      <c r="N47" s="7" t="s">
        <v>1492</v>
      </c>
      <c r="O47" s="8" t="s">
        <v>1498</v>
      </c>
      <c r="P47" s="10">
        <v>45751</v>
      </c>
    </row>
    <row r="48" spans="1:16" ht="105" x14ac:dyDescent="0.2">
      <c r="A48" s="3" t="s">
        <v>112</v>
      </c>
      <c r="B48" s="4" t="s">
        <v>820</v>
      </c>
      <c r="C48" s="4" t="s">
        <v>823</v>
      </c>
      <c r="D48" s="4" t="s">
        <v>807</v>
      </c>
      <c r="E48" s="4" t="s">
        <v>1297</v>
      </c>
      <c r="F48" s="5">
        <v>100</v>
      </c>
      <c r="G48" s="6">
        <v>491.48</v>
      </c>
      <c r="H48" s="12">
        <f>G48*0.14</f>
        <v>68.807200000000009</v>
      </c>
      <c r="I48" s="13">
        <f>G48*0.22</f>
        <v>108.12560000000001</v>
      </c>
      <c r="J48" s="13">
        <f t="shared" si="4"/>
        <v>668.41279999999995</v>
      </c>
      <c r="K48" s="13">
        <f t="shared" si="1"/>
        <v>735.25408000000004</v>
      </c>
      <c r="L48" s="7"/>
      <c r="M48" s="4" t="s">
        <v>1491</v>
      </c>
      <c r="N48" s="7" t="s">
        <v>1492</v>
      </c>
      <c r="O48" s="8" t="s">
        <v>1494</v>
      </c>
      <c r="P48" s="10">
        <v>45751</v>
      </c>
    </row>
    <row r="49" spans="1:16" ht="105" x14ac:dyDescent="0.2">
      <c r="A49" s="3" t="s">
        <v>112</v>
      </c>
      <c r="B49" s="4" t="s">
        <v>820</v>
      </c>
      <c r="C49" s="4" t="s">
        <v>822</v>
      </c>
      <c r="D49" s="4" t="s">
        <v>807</v>
      </c>
      <c r="E49" s="4" t="s">
        <v>1297</v>
      </c>
      <c r="F49" s="5">
        <v>200</v>
      </c>
      <c r="G49" s="6">
        <v>982.95</v>
      </c>
      <c r="H49" s="12">
        <f>G49*0.1</f>
        <v>98.295000000000016</v>
      </c>
      <c r="I49" s="13">
        <f>G49*0.15</f>
        <v>147.4425</v>
      </c>
      <c r="J49" s="13">
        <f t="shared" si="4"/>
        <v>1228.6875</v>
      </c>
      <c r="K49" s="13">
        <f t="shared" si="1"/>
        <v>1351.5562500000001</v>
      </c>
      <c r="L49" s="7"/>
      <c r="M49" s="4" t="s">
        <v>1491</v>
      </c>
      <c r="N49" s="7" t="s">
        <v>1492</v>
      </c>
      <c r="O49" s="8" t="s">
        <v>1495</v>
      </c>
      <c r="P49" s="10">
        <v>45751</v>
      </c>
    </row>
    <row r="50" spans="1:16" ht="105" x14ac:dyDescent="0.2">
      <c r="A50" s="3" t="s">
        <v>112</v>
      </c>
      <c r="B50" s="4" t="s">
        <v>820</v>
      </c>
      <c r="C50" s="4" t="s">
        <v>821</v>
      </c>
      <c r="D50" s="4" t="s">
        <v>807</v>
      </c>
      <c r="E50" s="4" t="s">
        <v>1297</v>
      </c>
      <c r="F50" s="5">
        <v>300</v>
      </c>
      <c r="G50" s="6">
        <v>1474.43</v>
      </c>
      <c r="H50" s="12">
        <f>G50*0.1</f>
        <v>147.44300000000001</v>
      </c>
      <c r="I50" s="13">
        <f>G50*0.15</f>
        <v>221.1645</v>
      </c>
      <c r="J50" s="13">
        <f t="shared" si="4"/>
        <v>1843.0375000000001</v>
      </c>
      <c r="K50" s="13">
        <f t="shared" si="1"/>
        <v>2027.3412500000004</v>
      </c>
      <c r="L50" s="7"/>
      <c r="M50" s="4" t="s">
        <v>1491</v>
      </c>
      <c r="N50" s="7" t="s">
        <v>1492</v>
      </c>
      <c r="O50" s="8" t="s">
        <v>1496</v>
      </c>
      <c r="P50" s="10">
        <v>45751</v>
      </c>
    </row>
    <row r="51" spans="1:16" ht="105" x14ac:dyDescent="0.2">
      <c r="A51" s="3" t="s">
        <v>112</v>
      </c>
      <c r="B51" s="4" t="s">
        <v>820</v>
      </c>
      <c r="C51" s="4" t="s">
        <v>824</v>
      </c>
      <c r="D51" s="4" t="s">
        <v>807</v>
      </c>
      <c r="E51" s="4" t="s">
        <v>1297</v>
      </c>
      <c r="F51" s="5">
        <v>50</v>
      </c>
      <c r="G51" s="6">
        <v>245.74</v>
      </c>
      <c r="H51" s="12">
        <f>G51*0.14</f>
        <v>34.403600000000004</v>
      </c>
      <c r="I51" s="13">
        <f>G51*0.22</f>
        <v>54.062800000000003</v>
      </c>
      <c r="J51" s="13">
        <f t="shared" si="4"/>
        <v>334.20639999999997</v>
      </c>
      <c r="K51" s="13">
        <f t="shared" si="1"/>
        <v>367.62704000000002</v>
      </c>
      <c r="L51" s="7"/>
      <c r="M51" s="4" t="s">
        <v>1491</v>
      </c>
      <c r="N51" s="7" t="s">
        <v>1492</v>
      </c>
      <c r="O51" s="8" t="s">
        <v>1493</v>
      </c>
      <c r="P51" s="10">
        <v>45751</v>
      </c>
    </row>
    <row r="52" spans="1:16" ht="105" x14ac:dyDescent="0.2">
      <c r="A52" s="3" t="s">
        <v>112</v>
      </c>
      <c r="B52" s="4" t="s">
        <v>820</v>
      </c>
      <c r="C52" s="4" t="s">
        <v>883</v>
      </c>
      <c r="D52" s="4" t="s">
        <v>807</v>
      </c>
      <c r="E52" s="4" t="s">
        <v>1297</v>
      </c>
      <c r="F52" s="5">
        <v>500</v>
      </c>
      <c r="G52" s="6">
        <v>2457.3000000000002</v>
      </c>
      <c r="H52" s="12">
        <f t="shared" ref="H52:H70" si="5">G52*0.1</f>
        <v>245.73000000000002</v>
      </c>
      <c r="I52" s="13">
        <f t="shared" ref="I52:I70" si="6">G52*0.15</f>
        <v>368.59500000000003</v>
      </c>
      <c r="J52" s="13">
        <f t="shared" si="4"/>
        <v>3071.625</v>
      </c>
      <c r="K52" s="13">
        <f t="shared" si="1"/>
        <v>3378.7875000000004</v>
      </c>
      <c r="L52" s="7"/>
      <c r="M52" s="4" t="s">
        <v>1491</v>
      </c>
      <c r="N52" s="7" t="s">
        <v>1492</v>
      </c>
      <c r="O52" s="8" t="s">
        <v>1497</v>
      </c>
      <c r="P52" s="10">
        <v>45751</v>
      </c>
    </row>
    <row r="53" spans="1:16" ht="120" x14ac:dyDescent="0.2">
      <c r="A53" s="3" t="s">
        <v>112</v>
      </c>
      <c r="B53" s="4" t="s">
        <v>820</v>
      </c>
      <c r="C53" s="4" t="s">
        <v>849</v>
      </c>
      <c r="D53" s="4" t="s">
        <v>807</v>
      </c>
      <c r="E53" s="4" t="s">
        <v>1297</v>
      </c>
      <c r="F53" s="5">
        <v>100</v>
      </c>
      <c r="G53" s="6">
        <v>4711.17</v>
      </c>
      <c r="H53" s="12">
        <f t="shared" si="5"/>
        <v>471.11700000000002</v>
      </c>
      <c r="I53" s="13">
        <f t="shared" si="6"/>
        <v>706.67549999999994</v>
      </c>
      <c r="J53" s="13">
        <f t="shared" si="4"/>
        <v>5888.9625000000005</v>
      </c>
      <c r="K53" s="13">
        <f t="shared" si="1"/>
        <v>6477.8587500000012</v>
      </c>
      <c r="L53" s="7"/>
      <c r="M53" s="4" t="s">
        <v>1491</v>
      </c>
      <c r="N53" s="7" t="s">
        <v>1492</v>
      </c>
      <c r="O53" s="8" t="s">
        <v>1535</v>
      </c>
      <c r="P53" s="10">
        <v>45751</v>
      </c>
    </row>
    <row r="54" spans="1:16" ht="120" x14ac:dyDescent="0.2">
      <c r="A54" s="3" t="s">
        <v>112</v>
      </c>
      <c r="B54" s="4" t="s">
        <v>820</v>
      </c>
      <c r="C54" s="4" t="s">
        <v>848</v>
      </c>
      <c r="D54" s="4" t="s">
        <v>807</v>
      </c>
      <c r="E54" s="4" t="s">
        <v>1297</v>
      </c>
      <c r="F54" s="5">
        <v>200</v>
      </c>
      <c r="G54" s="6">
        <v>9422.34</v>
      </c>
      <c r="H54" s="12">
        <f t="shared" si="5"/>
        <v>942.23400000000004</v>
      </c>
      <c r="I54" s="13">
        <f t="shared" si="6"/>
        <v>1413.3509999999999</v>
      </c>
      <c r="J54" s="13">
        <f t="shared" si="4"/>
        <v>11777.925000000001</v>
      </c>
      <c r="K54" s="13">
        <f t="shared" si="1"/>
        <v>12955.717500000002</v>
      </c>
      <c r="L54" s="7"/>
      <c r="M54" s="4" t="s">
        <v>1491</v>
      </c>
      <c r="N54" s="7" t="s">
        <v>1492</v>
      </c>
      <c r="O54" s="8" t="s">
        <v>1536</v>
      </c>
      <c r="P54" s="10">
        <v>45751</v>
      </c>
    </row>
    <row r="55" spans="1:16" ht="120" x14ac:dyDescent="0.2">
      <c r="A55" s="3" t="s">
        <v>112</v>
      </c>
      <c r="B55" s="4" t="s">
        <v>820</v>
      </c>
      <c r="C55" s="4" t="s">
        <v>847</v>
      </c>
      <c r="D55" s="4" t="s">
        <v>807</v>
      </c>
      <c r="E55" s="4" t="s">
        <v>1297</v>
      </c>
      <c r="F55" s="5">
        <v>300</v>
      </c>
      <c r="G55" s="6">
        <v>14133.5</v>
      </c>
      <c r="H55" s="12">
        <f t="shared" si="5"/>
        <v>1413.3500000000001</v>
      </c>
      <c r="I55" s="13">
        <f t="shared" si="6"/>
        <v>2120.0250000000001</v>
      </c>
      <c r="J55" s="13">
        <f t="shared" si="4"/>
        <v>17666.875</v>
      </c>
      <c r="K55" s="13">
        <f t="shared" si="1"/>
        <v>19433.5625</v>
      </c>
      <c r="L55" s="7"/>
      <c r="M55" s="4" t="s">
        <v>1491</v>
      </c>
      <c r="N55" s="7" t="s">
        <v>1492</v>
      </c>
      <c r="O55" s="8" t="s">
        <v>1537</v>
      </c>
      <c r="P55" s="10">
        <v>45751</v>
      </c>
    </row>
    <row r="56" spans="1:16" ht="120" x14ac:dyDescent="0.2">
      <c r="A56" s="3" t="s">
        <v>112</v>
      </c>
      <c r="B56" s="4" t="s">
        <v>820</v>
      </c>
      <c r="C56" s="4" t="s">
        <v>850</v>
      </c>
      <c r="D56" s="4" t="s">
        <v>807</v>
      </c>
      <c r="E56" s="4" t="s">
        <v>1297</v>
      </c>
      <c r="F56" s="5">
        <v>50</v>
      </c>
      <c r="G56" s="6">
        <v>2355.58</v>
      </c>
      <c r="H56" s="12">
        <f t="shared" si="5"/>
        <v>235.55799999999999</v>
      </c>
      <c r="I56" s="13">
        <f t="shared" si="6"/>
        <v>353.33699999999999</v>
      </c>
      <c r="J56" s="13">
        <f t="shared" si="4"/>
        <v>2944.4749999999999</v>
      </c>
      <c r="K56" s="13">
        <f t="shared" si="1"/>
        <v>3238.9225000000001</v>
      </c>
      <c r="L56" s="7"/>
      <c r="M56" s="4" t="s">
        <v>1491</v>
      </c>
      <c r="N56" s="7" t="s">
        <v>1492</v>
      </c>
      <c r="O56" s="8" t="s">
        <v>1534</v>
      </c>
      <c r="P56" s="10">
        <v>45751</v>
      </c>
    </row>
    <row r="57" spans="1:16" ht="120" x14ac:dyDescent="0.2">
      <c r="A57" s="3" t="s">
        <v>112</v>
      </c>
      <c r="B57" s="4" t="s">
        <v>820</v>
      </c>
      <c r="C57" s="4" t="s">
        <v>845</v>
      </c>
      <c r="D57" s="4" t="s">
        <v>807</v>
      </c>
      <c r="E57" s="4" t="s">
        <v>1297</v>
      </c>
      <c r="F57" s="5">
        <v>100</v>
      </c>
      <c r="G57" s="6">
        <v>4711.17</v>
      </c>
      <c r="H57" s="12">
        <f t="shared" si="5"/>
        <v>471.11700000000002</v>
      </c>
      <c r="I57" s="13">
        <f t="shared" si="6"/>
        <v>706.67549999999994</v>
      </c>
      <c r="J57" s="13">
        <f t="shared" si="4"/>
        <v>5888.9625000000005</v>
      </c>
      <c r="K57" s="13">
        <f t="shared" si="1"/>
        <v>6477.8587500000012</v>
      </c>
      <c r="L57" s="7"/>
      <c r="M57" s="4" t="s">
        <v>1491</v>
      </c>
      <c r="N57" s="7" t="s">
        <v>1492</v>
      </c>
      <c r="O57" s="8" t="s">
        <v>1530</v>
      </c>
      <c r="P57" s="10">
        <v>45751</v>
      </c>
    </row>
    <row r="58" spans="1:16" ht="120" x14ac:dyDescent="0.2">
      <c r="A58" s="3" t="s">
        <v>112</v>
      </c>
      <c r="B58" s="4" t="s">
        <v>820</v>
      </c>
      <c r="C58" s="4" t="s">
        <v>844</v>
      </c>
      <c r="D58" s="4" t="s">
        <v>807</v>
      </c>
      <c r="E58" s="4" t="s">
        <v>1297</v>
      </c>
      <c r="F58" s="5">
        <v>200</v>
      </c>
      <c r="G58" s="6">
        <v>9422.34</v>
      </c>
      <c r="H58" s="12">
        <f t="shared" si="5"/>
        <v>942.23400000000004</v>
      </c>
      <c r="I58" s="13">
        <f t="shared" si="6"/>
        <v>1413.3509999999999</v>
      </c>
      <c r="J58" s="13">
        <f t="shared" si="4"/>
        <v>11777.925000000001</v>
      </c>
      <c r="K58" s="13">
        <f t="shared" si="1"/>
        <v>12955.717500000002</v>
      </c>
      <c r="L58" s="7"/>
      <c r="M58" s="4" t="s">
        <v>1491</v>
      </c>
      <c r="N58" s="7" t="s">
        <v>1492</v>
      </c>
      <c r="O58" s="8" t="s">
        <v>1531</v>
      </c>
      <c r="P58" s="10">
        <v>45751</v>
      </c>
    </row>
    <row r="59" spans="1:16" ht="120" x14ac:dyDescent="0.2">
      <c r="A59" s="3" t="s">
        <v>112</v>
      </c>
      <c r="B59" s="4" t="s">
        <v>820</v>
      </c>
      <c r="C59" s="4" t="s">
        <v>843</v>
      </c>
      <c r="D59" s="4" t="s">
        <v>807</v>
      </c>
      <c r="E59" s="4" t="s">
        <v>1297</v>
      </c>
      <c r="F59" s="5">
        <v>300</v>
      </c>
      <c r="G59" s="6">
        <v>14133.5</v>
      </c>
      <c r="H59" s="12">
        <f t="shared" si="5"/>
        <v>1413.3500000000001</v>
      </c>
      <c r="I59" s="13">
        <f t="shared" si="6"/>
        <v>2120.0250000000001</v>
      </c>
      <c r="J59" s="13">
        <f t="shared" si="4"/>
        <v>17666.875</v>
      </c>
      <c r="K59" s="13">
        <f t="shared" si="1"/>
        <v>19433.5625</v>
      </c>
      <c r="L59" s="7"/>
      <c r="M59" s="4" t="s">
        <v>1491</v>
      </c>
      <c r="N59" s="7" t="s">
        <v>1492</v>
      </c>
      <c r="O59" s="8" t="s">
        <v>1532</v>
      </c>
      <c r="P59" s="10">
        <v>45751</v>
      </c>
    </row>
    <row r="60" spans="1:16" ht="120" x14ac:dyDescent="0.2">
      <c r="A60" s="3" t="s">
        <v>112</v>
      </c>
      <c r="B60" s="4" t="s">
        <v>820</v>
      </c>
      <c r="C60" s="4" t="s">
        <v>846</v>
      </c>
      <c r="D60" s="4" t="s">
        <v>807</v>
      </c>
      <c r="E60" s="4" t="s">
        <v>1297</v>
      </c>
      <c r="F60" s="5">
        <v>50</v>
      </c>
      <c r="G60" s="6">
        <v>2355.58</v>
      </c>
      <c r="H60" s="12">
        <f t="shared" si="5"/>
        <v>235.55799999999999</v>
      </c>
      <c r="I60" s="13">
        <f t="shared" si="6"/>
        <v>353.33699999999999</v>
      </c>
      <c r="J60" s="13">
        <f t="shared" si="4"/>
        <v>2944.4749999999999</v>
      </c>
      <c r="K60" s="13">
        <f t="shared" si="1"/>
        <v>3238.9225000000001</v>
      </c>
      <c r="L60" s="7"/>
      <c r="M60" s="4" t="s">
        <v>1491</v>
      </c>
      <c r="N60" s="7" t="s">
        <v>1492</v>
      </c>
      <c r="O60" s="8" t="s">
        <v>1529</v>
      </c>
      <c r="P60" s="10">
        <v>45751</v>
      </c>
    </row>
    <row r="61" spans="1:16" ht="120" x14ac:dyDescent="0.2">
      <c r="A61" s="3" t="s">
        <v>112</v>
      </c>
      <c r="B61" s="4" t="s">
        <v>820</v>
      </c>
      <c r="C61" s="4" t="s">
        <v>887</v>
      </c>
      <c r="D61" s="4" t="s">
        <v>807</v>
      </c>
      <c r="E61" s="4" t="s">
        <v>1297</v>
      </c>
      <c r="F61" s="5">
        <v>500</v>
      </c>
      <c r="G61" s="6">
        <v>23555.83</v>
      </c>
      <c r="H61" s="12">
        <f t="shared" si="5"/>
        <v>2355.5830000000001</v>
      </c>
      <c r="I61" s="13">
        <f t="shared" si="6"/>
        <v>3533.3745000000004</v>
      </c>
      <c r="J61" s="13">
        <f t="shared" si="4"/>
        <v>29444.787500000002</v>
      </c>
      <c r="K61" s="13">
        <f t="shared" si="1"/>
        <v>32389.266250000004</v>
      </c>
      <c r="L61" s="7"/>
      <c r="M61" s="4" t="s">
        <v>1491</v>
      </c>
      <c r="N61" s="7" t="s">
        <v>1492</v>
      </c>
      <c r="O61" s="8" t="s">
        <v>1533</v>
      </c>
      <c r="P61" s="10">
        <v>45751</v>
      </c>
    </row>
    <row r="62" spans="1:16" ht="120" x14ac:dyDescent="0.2">
      <c r="A62" s="3" t="s">
        <v>112</v>
      </c>
      <c r="B62" s="4" t="s">
        <v>820</v>
      </c>
      <c r="C62" s="4" t="s">
        <v>863</v>
      </c>
      <c r="D62" s="4" t="s">
        <v>807</v>
      </c>
      <c r="E62" s="4" t="s">
        <v>1297</v>
      </c>
      <c r="F62" s="5">
        <v>100</v>
      </c>
      <c r="G62" s="6">
        <v>1586</v>
      </c>
      <c r="H62" s="12">
        <f t="shared" si="5"/>
        <v>158.60000000000002</v>
      </c>
      <c r="I62" s="13">
        <f t="shared" si="6"/>
        <v>237.89999999999998</v>
      </c>
      <c r="J62" s="13">
        <f t="shared" si="4"/>
        <v>1982.5</v>
      </c>
      <c r="K62" s="13">
        <f t="shared" si="1"/>
        <v>2180.75</v>
      </c>
      <c r="L62" s="7"/>
      <c r="M62" s="4" t="s">
        <v>1491</v>
      </c>
      <c r="N62" s="7" t="s">
        <v>1492</v>
      </c>
      <c r="O62" s="8" t="s">
        <v>1508</v>
      </c>
      <c r="P62" s="10">
        <v>45751</v>
      </c>
    </row>
    <row r="63" spans="1:16" ht="120" x14ac:dyDescent="0.2">
      <c r="A63" s="3" t="s">
        <v>112</v>
      </c>
      <c r="B63" s="4" t="s">
        <v>820</v>
      </c>
      <c r="C63" s="4" t="s">
        <v>862</v>
      </c>
      <c r="D63" s="4" t="s">
        <v>807</v>
      </c>
      <c r="E63" s="4" t="s">
        <v>1297</v>
      </c>
      <c r="F63" s="5">
        <v>200</v>
      </c>
      <c r="G63" s="6">
        <v>3172</v>
      </c>
      <c r="H63" s="12">
        <f t="shared" si="5"/>
        <v>317.20000000000005</v>
      </c>
      <c r="I63" s="13">
        <f t="shared" si="6"/>
        <v>475.79999999999995</v>
      </c>
      <c r="J63" s="13">
        <f t="shared" si="4"/>
        <v>3965</v>
      </c>
      <c r="K63" s="13">
        <f t="shared" si="1"/>
        <v>4361.5</v>
      </c>
      <c r="L63" s="7"/>
      <c r="M63" s="4" t="s">
        <v>1491</v>
      </c>
      <c r="N63" s="7" t="s">
        <v>1492</v>
      </c>
      <c r="O63" s="8" t="s">
        <v>1509</v>
      </c>
      <c r="P63" s="10">
        <v>45751</v>
      </c>
    </row>
    <row r="64" spans="1:16" ht="120" x14ac:dyDescent="0.2">
      <c r="A64" s="3" t="s">
        <v>112</v>
      </c>
      <c r="B64" s="4" t="s">
        <v>820</v>
      </c>
      <c r="C64" s="4" t="s">
        <v>861</v>
      </c>
      <c r="D64" s="4" t="s">
        <v>807</v>
      </c>
      <c r="E64" s="4" t="s">
        <v>1297</v>
      </c>
      <c r="F64" s="5">
        <v>300</v>
      </c>
      <c r="G64" s="6">
        <v>4758</v>
      </c>
      <c r="H64" s="12">
        <f t="shared" si="5"/>
        <v>475.8</v>
      </c>
      <c r="I64" s="13">
        <f t="shared" si="6"/>
        <v>713.69999999999993</v>
      </c>
      <c r="J64" s="13">
        <f t="shared" si="4"/>
        <v>5947.5</v>
      </c>
      <c r="K64" s="13">
        <f t="shared" si="1"/>
        <v>6542.2500000000009</v>
      </c>
      <c r="L64" s="7"/>
      <c r="M64" s="4" t="s">
        <v>1491</v>
      </c>
      <c r="N64" s="7" t="s">
        <v>1492</v>
      </c>
      <c r="O64" s="8" t="s">
        <v>1510</v>
      </c>
      <c r="P64" s="10">
        <v>45751</v>
      </c>
    </row>
    <row r="65" spans="1:16" ht="105" x14ac:dyDescent="0.2">
      <c r="A65" s="3" t="s">
        <v>112</v>
      </c>
      <c r="B65" s="4" t="s">
        <v>820</v>
      </c>
      <c r="C65" s="4" t="s">
        <v>864</v>
      </c>
      <c r="D65" s="4" t="s">
        <v>807</v>
      </c>
      <c r="E65" s="4" t="s">
        <v>1297</v>
      </c>
      <c r="F65" s="5">
        <v>50</v>
      </c>
      <c r="G65" s="6">
        <v>793</v>
      </c>
      <c r="H65" s="12">
        <f t="shared" si="5"/>
        <v>79.300000000000011</v>
      </c>
      <c r="I65" s="13">
        <f t="shared" si="6"/>
        <v>118.94999999999999</v>
      </c>
      <c r="J65" s="13">
        <f t="shared" si="4"/>
        <v>991.25</v>
      </c>
      <c r="K65" s="13">
        <f t="shared" si="1"/>
        <v>1090.375</v>
      </c>
      <c r="L65" s="7"/>
      <c r="M65" s="4" t="s">
        <v>1491</v>
      </c>
      <c r="N65" s="7" t="s">
        <v>1492</v>
      </c>
      <c r="O65" s="8" t="s">
        <v>1507</v>
      </c>
      <c r="P65" s="10">
        <v>45751</v>
      </c>
    </row>
    <row r="66" spans="1:16" ht="105" x14ac:dyDescent="0.2">
      <c r="A66" s="3" t="s">
        <v>112</v>
      </c>
      <c r="B66" s="4" t="s">
        <v>820</v>
      </c>
      <c r="C66" s="4" t="s">
        <v>859</v>
      </c>
      <c r="D66" s="4" t="s">
        <v>807</v>
      </c>
      <c r="E66" s="4" t="s">
        <v>1297</v>
      </c>
      <c r="F66" s="5">
        <v>100</v>
      </c>
      <c r="G66" s="6">
        <v>1586</v>
      </c>
      <c r="H66" s="12">
        <f t="shared" si="5"/>
        <v>158.60000000000002</v>
      </c>
      <c r="I66" s="13">
        <f t="shared" si="6"/>
        <v>237.89999999999998</v>
      </c>
      <c r="J66" s="13">
        <f t="shared" si="4"/>
        <v>1982.5</v>
      </c>
      <c r="K66" s="13">
        <f t="shared" si="1"/>
        <v>2180.75</v>
      </c>
      <c r="L66" s="7"/>
      <c r="M66" s="4" t="s">
        <v>1491</v>
      </c>
      <c r="N66" s="7" t="s">
        <v>1492</v>
      </c>
      <c r="O66" s="8" t="s">
        <v>1503</v>
      </c>
      <c r="P66" s="10">
        <v>45751</v>
      </c>
    </row>
    <row r="67" spans="1:16" ht="105" x14ac:dyDescent="0.2">
      <c r="A67" s="3" t="s">
        <v>112</v>
      </c>
      <c r="B67" s="4" t="s">
        <v>820</v>
      </c>
      <c r="C67" s="4" t="s">
        <v>858</v>
      </c>
      <c r="D67" s="4" t="s">
        <v>807</v>
      </c>
      <c r="E67" s="4" t="s">
        <v>1297</v>
      </c>
      <c r="F67" s="5">
        <v>200</v>
      </c>
      <c r="G67" s="6">
        <v>3172</v>
      </c>
      <c r="H67" s="12">
        <f t="shared" si="5"/>
        <v>317.20000000000005</v>
      </c>
      <c r="I67" s="13">
        <f t="shared" si="6"/>
        <v>475.79999999999995</v>
      </c>
      <c r="J67" s="13">
        <f t="shared" si="4"/>
        <v>3965</v>
      </c>
      <c r="K67" s="13">
        <f t="shared" si="1"/>
        <v>4361.5</v>
      </c>
      <c r="L67" s="7"/>
      <c r="M67" s="4" t="s">
        <v>1491</v>
      </c>
      <c r="N67" s="7" t="s">
        <v>1492</v>
      </c>
      <c r="O67" s="8" t="s">
        <v>1504</v>
      </c>
      <c r="P67" s="10">
        <v>45751</v>
      </c>
    </row>
    <row r="68" spans="1:16" ht="105" x14ac:dyDescent="0.2">
      <c r="A68" s="3" t="s">
        <v>112</v>
      </c>
      <c r="B68" s="4" t="s">
        <v>820</v>
      </c>
      <c r="C68" s="4" t="s">
        <v>857</v>
      </c>
      <c r="D68" s="4" t="s">
        <v>807</v>
      </c>
      <c r="E68" s="4" t="s">
        <v>1297</v>
      </c>
      <c r="F68" s="5">
        <v>300</v>
      </c>
      <c r="G68" s="6">
        <v>4758</v>
      </c>
      <c r="H68" s="12">
        <f t="shared" si="5"/>
        <v>475.8</v>
      </c>
      <c r="I68" s="13">
        <f t="shared" si="6"/>
        <v>713.69999999999993</v>
      </c>
      <c r="J68" s="13">
        <f t="shared" ref="J68:J99" si="7">G68+H68+I68</f>
        <v>5947.5</v>
      </c>
      <c r="K68" s="13">
        <f t="shared" ref="K68:K131" si="8">J68*1.1</f>
        <v>6542.2500000000009</v>
      </c>
      <c r="L68" s="7"/>
      <c r="M68" s="4" t="s">
        <v>1491</v>
      </c>
      <c r="N68" s="7" t="s">
        <v>1492</v>
      </c>
      <c r="O68" s="8" t="s">
        <v>1505</v>
      </c>
      <c r="P68" s="10">
        <v>45751</v>
      </c>
    </row>
    <row r="69" spans="1:16" ht="105" x14ac:dyDescent="0.2">
      <c r="A69" s="3" t="s">
        <v>112</v>
      </c>
      <c r="B69" s="4" t="s">
        <v>820</v>
      </c>
      <c r="C69" s="4" t="s">
        <v>860</v>
      </c>
      <c r="D69" s="4" t="s">
        <v>807</v>
      </c>
      <c r="E69" s="4" t="s">
        <v>1297</v>
      </c>
      <c r="F69" s="5">
        <v>50</v>
      </c>
      <c r="G69" s="6">
        <v>793</v>
      </c>
      <c r="H69" s="12">
        <f t="shared" si="5"/>
        <v>79.300000000000011</v>
      </c>
      <c r="I69" s="13">
        <f t="shared" si="6"/>
        <v>118.94999999999999</v>
      </c>
      <c r="J69" s="13">
        <f t="shared" si="7"/>
        <v>991.25</v>
      </c>
      <c r="K69" s="13">
        <f t="shared" si="8"/>
        <v>1090.375</v>
      </c>
      <c r="L69" s="7"/>
      <c r="M69" s="4" t="s">
        <v>1491</v>
      </c>
      <c r="N69" s="7" t="s">
        <v>1492</v>
      </c>
      <c r="O69" s="8" t="s">
        <v>1502</v>
      </c>
      <c r="P69" s="10">
        <v>45751</v>
      </c>
    </row>
    <row r="70" spans="1:16" ht="105" x14ac:dyDescent="0.2">
      <c r="A70" s="3" t="s">
        <v>112</v>
      </c>
      <c r="B70" s="4" t="s">
        <v>820</v>
      </c>
      <c r="C70" s="4" t="s">
        <v>884</v>
      </c>
      <c r="D70" s="4" t="s">
        <v>807</v>
      </c>
      <c r="E70" s="4" t="s">
        <v>1297</v>
      </c>
      <c r="F70" s="5">
        <v>500</v>
      </c>
      <c r="G70" s="6">
        <v>7930</v>
      </c>
      <c r="H70" s="12">
        <f t="shared" si="5"/>
        <v>793</v>
      </c>
      <c r="I70" s="13">
        <f t="shared" si="6"/>
        <v>1189.5</v>
      </c>
      <c r="J70" s="13">
        <f t="shared" si="7"/>
        <v>9912.5</v>
      </c>
      <c r="K70" s="13">
        <f t="shared" si="8"/>
        <v>10903.75</v>
      </c>
      <c r="L70" s="7"/>
      <c r="M70" s="4" t="s">
        <v>1491</v>
      </c>
      <c r="N70" s="7" t="s">
        <v>1492</v>
      </c>
      <c r="O70" s="8" t="s">
        <v>1506</v>
      </c>
      <c r="P70" s="10">
        <v>45751</v>
      </c>
    </row>
    <row r="71" spans="1:16" ht="120" x14ac:dyDescent="0.2">
      <c r="A71" s="3" t="s">
        <v>122</v>
      </c>
      <c r="B71" s="4" t="s">
        <v>762</v>
      </c>
      <c r="C71" s="4" t="s">
        <v>1144</v>
      </c>
      <c r="D71" s="4" t="s">
        <v>362</v>
      </c>
      <c r="E71" s="4" t="s">
        <v>206</v>
      </c>
      <c r="F71" s="5">
        <v>10</v>
      </c>
      <c r="G71" s="6">
        <v>237.45</v>
      </c>
      <c r="H71" s="12">
        <f>G71*0.14</f>
        <v>33.243000000000002</v>
      </c>
      <c r="I71" s="13">
        <f>G71*0.22</f>
        <v>52.238999999999997</v>
      </c>
      <c r="J71" s="13">
        <f t="shared" si="7"/>
        <v>322.93199999999996</v>
      </c>
      <c r="K71" s="13">
        <f t="shared" si="8"/>
        <v>355.22519999999997</v>
      </c>
      <c r="L71" s="7"/>
      <c r="M71" s="4" t="s">
        <v>734</v>
      </c>
      <c r="N71" s="7" t="s">
        <v>1758</v>
      </c>
      <c r="O71" s="8" t="s">
        <v>736</v>
      </c>
      <c r="P71" s="10">
        <v>45755</v>
      </c>
    </row>
    <row r="72" spans="1:16" ht="120" x14ac:dyDescent="0.2">
      <c r="A72" s="3" t="s">
        <v>122</v>
      </c>
      <c r="B72" s="4" t="s">
        <v>762</v>
      </c>
      <c r="C72" s="4" t="s">
        <v>993</v>
      </c>
      <c r="D72" s="4" t="s">
        <v>362</v>
      </c>
      <c r="E72" s="4" t="s">
        <v>206</v>
      </c>
      <c r="F72" s="5">
        <v>10</v>
      </c>
      <c r="G72" s="6">
        <v>237.45</v>
      </c>
      <c r="H72" s="12">
        <f>G72*0.14</f>
        <v>33.243000000000002</v>
      </c>
      <c r="I72" s="13">
        <f>G72*0.22</f>
        <v>52.238999999999997</v>
      </c>
      <c r="J72" s="13">
        <f t="shared" si="7"/>
        <v>322.93199999999996</v>
      </c>
      <c r="K72" s="13">
        <f t="shared" si="8"/>
        <v>355.22519999999997</v>
      </c>
      <c r="L72" s="7"/>
      <c r="M72" s="4" t="s">
        <v>734</v>
      </c>
      <c r="N72" s="7" t="s">
        <v>1758</v>
      </c>
      <c r="O72" s="8" t="s">
        <v>735</v>
      </c>
      <c r="P72" s="10">
        <v>45755</v>
      </c>
    </row>
    <row r="73" spans="1:16" ht="150" x14ac:dyDescent="0.2">
      <c r="A73" s="3" t="s">
        <v>110</v>
      </c>
      <c r="B73" s="4" t="s">
        <v>110</v>
      </c>
      <c r="C73" s="4" t="s">
        <v>897</v>
      </c>
      <c r="D73" s="4" t="s">
        <v>630</v>
      </c>
      <c r="E73" s="4" t="s">
        <v>255</v>
      </c>
      <c r="F73" s="5">
        <v>10</v>
      </c>
      <c r="G73" s="6">
        <v>89.76</v>
      </c>
      <c r="H73" s="12">
        <f>G73*0.17</f>
        <v>15.259200000000002</v>
      </c>
      <c r="I73" s="13">
        <f>G73*0.3</f>
        <v>26.928000000000001</v>
      </c>
      <c r="J73" s="13">
        <f t="shared" si="7"/>
        <v>131.94720000000001</v>
      </c>
      <c r="K73" s="13">
        <f t="shared" si="8"/>
        <v>145.14192000000003</v>
      </c>
      <c r="L73" s="7"/>
      <c r="M73" s="4" t="s">
        <v>1035</v>
      </c>
      <c r="N73" s="7" t="s">
        <v>1630</v>
      </c>
      <c r="O73" s="8" t="s">
        <v>141</v>
      </c>
      <c r="P73" s="10">
        <v>45749</v>
      </c>
    </row>
    <row r="74" spans="1:16" ht="105" x14ac:dyDescent="0.2">
      <c r="A74" s="3" t="s">
        <v>14</v>
      </c>
      <c r="B74" s="4" t="s">
        <v>14</v>
      </c>
      <c r="C74" s="4" t="s">
        <v>109</v>
      </c>
      <c r="D74" s="4" t="s">
        <v>416</v>
      </c>
      <c r="E74" s="4" t="s">
        <v>198</v>
      </c>
      <c r="F74" s="5">
        <v>30</v>
      </c>
      <c r="G74" s="6">
        <v>150.63</v>
      </c>
      <c r="H74" s="12">
        <f>G74*0.14</f>
        <v>21.088200000000001</v>
      </c>
      <c r="I74" s="13">
        <f>G74*0.22</f>
        <v>33.138599999999997</v>
      </c>
      <c r="J74" s="13">
        <f t="shared" si="7"/>
        <v>204.85679999999999</v>
      </c>
      <c r="K74" s="13">
        <f t="shared" si="8"/>
        <v>225.34248000000002</v>
      </c>
      <c r="L74" s="7"/>
      <c r="M74" s="4" t="s">
        <v>559</v>
      </c>
      <c r="N74" s="7" t="s">
        <v>1628</v>
      </c>
      <c r="O74" s="8" t="s">
        <v>1087</v>
      </c>
      <c r="P74" s="10">
        <v>45749</v>
      </c>
    </row>
    <row r="75" spans="1:16" ht="105" x14ac:dyDescent="0.2">
      <c r="A75" s="3" t="s">
        <v>14</v>
      </c>
      <c r="B75" s="4" t="s">
        <v>14</v>
      </c>
      <c r="C75" s="4" t="s">
        <v>89</v>
      </c>
      <c r="D75" s="4" t="s">
        <v>416</v>
      </c>
      <c r="E75" s="4" t="s">
        <v>198</v>
      </c>
      <c r="F75" s="5">
        <v>30</v>
      </c>
      <c r="G75" s="6">
        <v>100.32</v>
      </c>
      <c r="H75" s="12">
        <f>G75*0.14</f>
        <v>14.0448</v>
      </c>
      <c r="I75" s="13">
        <f>G75*0.22</f>
        <v>22.070399999999999</v>
      </c>
      <c r="J75" s="13">
        <f t="shared" si="7"/>
        <v>136.43519999999998</v>
      </c>
      <c r="K75" s="13">
        <f t="shared" si="8"/>
        <v>150.07872</v>
      </c>
      <c r="L75" s="7"/>
      <c r="M75" s="4" t="s">
        <v>559</v>
      </c>
      <c r="N75" s="7" t="s">
        <v>1628</v>
      </c>
      <c r="O75" s="8" t="s">
        <v>1086</v>
      </c>
      <c r="P75" s="10">
        <v>45749</v>
      </c>
    </row>
    <row r="76" spans="1:16" ht="225" x14ac:dyDescent="0.2">
      <c r="A76" s="3" t="s">
        <v>14</v>
      </c>
      <c r="B76" s="4" t="s">
        <v>392</v>
      </c>
      <c r="C76" s="4" t="s">
        <v>606</v>
      </c>
      <c r="D76" s="4" t="s">
        <v>433</v>
      </c>
      <c r="E76" s="4" t="s">
        <v>198</v>
      </c>
      <c r="F76" s="5">
        <v>30</v>
      </c>
      <c r="G76" s="6">
        <v>116</v>
      </c>
      <c r="H76" s="12">
        <f>G76*0.14</f>
        <v>16.240000000000002</v>
      </c>
      <c r="I76" s="13">
        <f>G76*0.22</f>
        <v>25.52</v>
      </c>
      <c r="J76" s="13">
        <f t="shared" si="7"/>
        <v>157.76000000000002</v>
      </c>
      <c r="K76" s="13">
        <f t="shared" si="8"/>
        <v>173.53600000000003</v>
      </c>
      <c r="L76" s="7"/>
      <c r="M76" s="4" t="s">
        <v>973</v>
      </c>
      <c r="N76" s="7" t="s">
        <v>1654</v>
      </c>
      <c r="O76" s="8" t="s">
        <v>974</v>
      </c>
      <c r="P76" s="10">
        <v>45751</v>
      </c>
    </row>
    <row r="77" spans="1:16" ht="225" x14ac:dyDescent="0.2">
      <c r="A77" s="3" t="s">
        <v>14</v>
      </c>
      <c r="B77" s="4" t="s">
        <v>392</v>
      </c>
      <c r="C77" s="4" t="s">
        <v>944</v>
      </c>
      <c r="D77" s="4" t="s">
        <v>433</v>
      </c>
      <c r="E77" s="4" t="s">
        <v>198</v>
      </c>
      <c r="F77" s="5">
        <v>60</v>
      </c>
      <c r="G77" s="6">
        <v>215.3</v>
      </c>
      <c r="H77" s="12">
        <f>G77*0.14</f>
        <v>30.142000000000003</v>
      </c>
      <c r="I77" s="13">
        <f>G77*0.22</f>
        <v>47.366</v>
      </c>
      <c r="J77" s="13">
        <f t="shared" si="7"/>
        <v>292.80799999999999</v>
      </c>
      <c r="K77" s="13">
        <f t="shared" si="8"/>
        <v>322.08879999999999</v>
      </c>
      <c r="L77" s="7"/>
      <c r="M77" s="4" t="s">
        <v>973</v>
      </c>
      <c r="N77" s="7" t="s">
        <v>1654</v>
      </c>
      <c r="O77" s="8" t="s">
        <v>1017</v>
      </c>
      <c r="P77" s="10">
        <v>45751</v>
      </c>
    </row>
    <row r="78" spans="1:16" ht="225" x14ac:dyDescent="0.2">
      <c r="A78" s="3" t="s">
        <v>14</v>
      </c>
      <c r="B78" s="4" t="s">
        <v>392</v>
      </c>
      <c r="C78" s="4" t="s">
        <v>1013</v>
      </c>
      <c r="D78" s="4" t="s">
        <v>433</v>
      </c>
      <c r="E78" s="4" t="s">
        <v>198</v>
      </c>
      <c r="F78" s="5">
        <v>60</v>
      </c>
      <c r="G78" s="6">
        <v>215.3</v>
      </c>
      <c r="H78" s="12">
        <f>G78*0.14</f>
        <v>30.142000000000003</v>
      </c>
      <c r="I78" s="13">
        <f>G78*0.22</f>
        <v>47.366</v>
      </c>
      <c r="J78" s="13">
        <f t="shared" si="7"/>
        <v>292.80799999999999</v>
      </c>
      <c r="K78" s="13">
        <f t="shared" si="8"/>
        <v>322.08879999999999</v>
      </c>
      <c r="L78" s="7"/>
      <c r="M78" s="4" t="s">
        <v>973</v>
      </c>
      <c r="N78" s="7" t="s">
        <v>1654</v>
      </c>
      <c r="O78" s="8" t="s">
        <v>1014</v>
      </c>
      <c r="P78" s="10">
        <v>45751</v>
      </c>
    </row>
    <row r="79" spans="1:16" ht="225" x14ac:dyDescent="0.2">
      <c r="A79" s="3" t="s">
        <v>14</v>
      </c>
      <c r="B79" s="4" t="s">
        <v>392</v>
      </c>
      <c r="C79" s="4" t="s">
        <v>607</v>
      </c>
      <c r="D79" s="4" t="s">
        <v>433</v>
      </c>
      <c r="E79" s="4" t="s">
        <v>198</v>
      </c>
      <c r="F79" s="5">
        <v>30</v>
      </c>
      <c r="G79" s="6">
        <v>72.8</v>
      </c>
      <c r="H79" s="12">
        <f>G79*0.17</f>
        <v>12.376000000000001</v>
      </c>
      <c r="I79" s="13">
        <f>G79*0.3</f>
        <v>21.84</v>
      </c>
      <c r="J79" s="13">
        <f t="shared" si="7"/>
        <v>107.01600000000001</v>
      </c>
      <c r="K79" s="13">
        <f t="shared" si="8"/>
        <v>117.71760000000002</v>
      </c>
      <c r="L79" s="7"/>
      <c r="M79" s="4" t="s">
        <v>973</v>
      </c>
      <c r="N79" s="7" t="s">
        <v>1654</v>
      </c>
      <c r="O79" s="8" t="s">
        <v>975</v>
      </c>
      <c r="P79" s="10">
        <v>45751</v>
      </c>
    </row>
    <row r="80" spans="1:16" ht="225" x14ac:dyDescent="0.2">
      <c r="A80" s="3" t="s">
        <v>14</v>
      </c>
      <c r="B80" s="4" t="s">
        <v>392</v>
      </c>
      <c r="C80" s="4" t="s">
        <v>1015</v>
      </c>
      <c r="D80" s="4" t="s">
        <v>433</v>
      </c>
      <c r="E80" s="4" t="s">
        <v>198</v>
      </c>
      <c r="F80" s="5">
        <v>60</v>
      </c>
      <c r="G80" s="6">
        <v>138.19999999999999</v>
      </c>
      <c r="H80" s="12">
        <f>G80*0.14</f>
        <v>19.347999999999999</v>
      </c>
      <c r="I80" s="13">
        <f>G80*0.22</f>
        <v>30.403999999999996</v>
      </c>
      <c r="J80" s="13">
        <f t="shared" si="7"/>
        <v>187.952</v>
      </c>
      <c r="K80" s="13">
        <f t="shared" si="8"/>
        <v>206.74720000000002</v>
      </c>
      <c r="L80" s="7"/>
      <c r="M80" s="4" t="s">
        <v>973</v>
      </c>
      <c r="N80" s="7" t="s">
        <v>1654</v>
      </c>
      <c r="O80" s="8" t="s">
        <v>1016</v>
      </c>
      <c r="P80" s="10">
        <v>45751</v>
      </c>
    </row>
    <row r="81" spans="1:16" ht="225" x14ac:dyDescent="0.2">
      <c r="A81" s="3" t="s">
        <v>14</v>
      </c>
      <c r="B81" s="4" t="s">
        <v>392</v>
      </c>
      <c r="C81" s="4" t="s">
        <v>1011</v>
      </c>
      <c r="D81" s="4" t="s">
        <v>433</v>
      </c>
      <c r="E81" s="4" t="s">
        <v>198</v>
      </c>
      <c r="F81" s="5">
        <v>60</v>
      </c>
      <c r="G81" s="6">
        <v>138.19999999999999</v>
      </c>
      <c r="H81" s="12">
        <f>G81*0.14</f>
        <v>19.347999999999999</v>
      </c>
      <c r="I81" s="13">
        <f>G81*0.22</f>
        <v>30.403999999999996</v>
      </c>
      <c r="J81" s="13">
        <f t="shared" si="7"/>
        <v>187.952</v>
      </c>
      <c r="K81" s="13">
        <f t="shared" si="8"/>
        <v>206.74720000000002</v>
      </c>
      <c r="L81" s="7"/>
      <c r="M81" s="4" t="s">
        <v>973</v>
      </c>
      <c r="N81" s="7" t="s">
        <v>1654</v>
      </c>
      <c r="O81" s="8" t="s">
        <v>1012</v>
      </c>
      <c r="P81" s="10">
        <v>45751</v>
      </c>
    </row>
    <row r="82" spans="1:16" ht="105" x14ac:dyDescent="0.2">
      <c r="A82" s="3" t="s">
        <v>15</v>
      </c>
      <c r="B82" s="4" t="s">
        <v>745</v>
      </c>
      <c r="C82" s="4" t="s">
        <v>665</v>
      </c>
      <c r="D82" s="4" t="s">
        <v>634</v>
      </c>
      <c r="E82" s="4" t="s">
        <v>238</v>
      </c>
      <c r="F82" s="5">
        <v>20</v>
      </c>
      <c r="G82" s="6">
        <v>194.4</v>
      </c>
      <c r="H82" s="12">
        <f>G82*0.14</f>
        <v>27.216000000000005</v>
      </c>
      <c r="I82" s="13">
        <f>G82*0.22</f>
        <v>42.768000000000001</v>
      </c>
      <c r="J82" s="13">
        <f t="shared" si="7"/>
        <v>264.38400000000001</v>
      </c>
      <c r="K82" s="13">
        <f t="shared" si="8"/>
        <v>290.82240000000002</v>
      </c>
      <c r="L82" s="7"/>
      <c r="M82" s="4" t="s">
        <v>746</v>
      </c>
      <c r="N82" s="7" t="s">
        <v>1921</v>
      </c>
      <c r="O82" s="8" t="s">
        <v>1397</v>
      </c>
      <c r="P82" s="10">
        <v>45758</v>
      </c>
    </row>
    <row r="83" spans="1:16" ht="105" x14ac:dyDescent="0.2">
      <c r="A83" s="3" t="s">
        <v>15</v>
      </c>
      <c r="B83" s="4" t="s">
        <v>745</v>
      </c>
      <c r="C83" s="4" t="s">
        <v>665</v>
      </c>
      <c r="D83" s="4" t="s">
        <v>634</v>
      </c>
      <c r="E83" s="4" t="s">
        <v>238</v>
      </c>
      <c r="F83" s="5">
        <v>20</v>
      </c>
      <c r="G83" s="6">
        <v>194.4</v>
      </c>
      <c r="H83" s="12">
        <f>G83*0.14</f>
        <v>27.216000000000005</v>
      </c>
      <c r="I83" s="13">
        <f>G83*0.22</f>
        <v>42.768000000000001</v>
      </c>
      <c r="J83" s="13">
        <f t="shared" si="7"/>
        <v>264.38400000000001</v>
      </c>
      <c r="K83" s="13">
        <f t="shared" si="8"/>
        <v>290.82240000000002</v>
      </c>
      <c r="L83" s="7"/>
      <c r="M83" s="4" t="s">
        <v>1065</v>
      </c>
      <c r="N83" s="7" t="s">
        <v>1921</v>
      </c>
      <c r="O83" s="8" t="s">
        <v>1066</v>
      </c>
      <c r="P83" s="10">
        <v>45758</v>
      </c>
    </row>
    <row r="84" spans="1:16" ht="225" x14ac:dyDescent="0.2">
      <c r="A84" s="3" t="s">
        <v>15</v>
      </c>
      <c r="B84" s="4" t="s">
        <v>414</v>
      </c>
      <c r="C84" s="4" t="s">
        <v>921</v>
      </c>
      <c r="D84" s="4" t="s">
        <v>433</v>
      </c>
      <c r="E84" s="4" t="s">
        <v>238</v>
      </c>
      <c r="F84" s="5">
        <v>20</v>
      </c>
      <c r="G84" s="6">
        <v>59.4</v>
      </c>
      <c r="H84" s="12">
        <f>G84*0.17</f>
        <v>10.098000000000001</v>
      </c>
      <c r="I84" s="13">
        <f>G84*0.3</f>
        <v>17.82</v>
      </c>
      <c r="J84" s="13">
        <f t="shared" si="7"/>
        <v>87.318000000000012</v>
      </c>
      <c r="K84" s="13">
        <f t="shared" si="8"/>
        <v>96.049800000000019</v>
      </c>
      <c r="L84" s="7"/>
      <c r="M84" s="4" t="s">
        <v>418</v>
      </c>
      <c r="N84" s="7" t="s">
        <v>1690</v>
      </c>
      <c r="O84" s="8" t="s">
        <v>919</v>
      </c>
      <c r="P84" s="10">
        <v>45751</v>
      </c>
    </row>
    <row r="85" spans="1:16" ht="225" x14ac:dyDescent="0.2">
      <c r="A85" s="3" t="s">
        <v>15</v>
      </c>
      <c r="B85" s="4" t="s">
        <v>414</v>
      </c>
      <c r="C85" s="4" t="s">
        <v>587</v>
      </c>
      <c r="D85" s="4" t="s">
        <v>433</v>
      </c>
      <c r="E85" s="4" t="s">
        <v>238</v>
      </c>
      <c r="F85" s="5">
        <v>20</v>
      </c>
      <c r="G85" s="6">
        <v>117</v>
      </c>
      <c r="H85" s="12">
        <f>G85*0.14</f>
        <v>16.380000000000003</v>
      </c>
      <c r="I85" s="13">
        <f>G85*0.22</f>
        <v>25.74</v>
      </c>
      <c r="J85" s="13">
        <f t="shared" si="7"/>
        <v>159.12</v>
      </c>
      <c r="K85" s="13">
        <f t="shared" si="8"/>
        <v>175.03200000000001</v>
      </c>
      <c r="L85" s="7"/>
      <c r="M85" s="4" t="s">
        <v>418</v>
      </c>
      <c r="N85" s="7" t="s">
        <v>1690</v>
      </c>
      <c r="O85" s="8" t="s">
        <v>920</v>
      </c>
      <c r="P85" s="10">
        <v>45751</v>
      </c>
    </row>
    <row r="86" spans="1:16" ht="135" x14ac:dyDescent="0.2">
      <c r="A86" s="3" t="s">
        <v>377</v>
      </c>
      <c r="B86" s="4" t="s">
        <v>1760</v>
      </c>
      <c r="C86" s="4" t="s">
        <v>994</v>
      </c>
      <c r="D86" s="4" t="s">
        <v>362</v>
      </c>
      <c r="E86" s="4" t="s">
        <v>378</v>
      </c>
      <c r="F86" s="5">
        <v>1</v>
      </c>
      <c r="G86" s="6">
        <v>172.72</v>
      </c>
      <c r="H86" s="12">
        <f>G86*0.14</f>
        <v>24.180800000000001</v>
      </c>
      <c r="I86" s="13">
        <f>G86*0.22</f>
        <v>37.998399999999997</v>
      </c>
      <c r="J86" s="13">
        <f t="shared" si="7"/>
        <v>234.89920000000001</v>
      </c>
      <c r="K86" s="13">
        <f t="shared" si="8"/>
        <v>258.38912000000005</v>
      </c>
      <c r="L86" s="7"/>
      <c r="M86" s="4" t="s">
        <v>763</v>
      </c>
      <c r="N86" s="7" t="s">
        <v>1759</v>
      </c>
      <c r="O86" s="8" t="s">
        <v>766</v>
      </c>
      <c r="P86" s="10">
        <v>45755</v>
      </c>
    </row>
    <row r="87" spans="1:16" ht="210" x14ac:dyDescent="0.2">
      <c r="A87" s="3" t="s">
        <v>377</v>
      </c>
      <c r="B87" s="4" t="s">
        <v>1760</v>
      </c>
      <c r="C87" s="4" t="s">
        <v>995</v>
      </c>
      <c r="D87" s="4" t="s">
        <v>362</v>
      </c>
      <c r="E87" s="4" t="s">
        <v>378</v>
      </c>
      <c r="F87" s="5">
        <v>1</v>
      </c>
      <c r="G87" s="6">
        <v>172.72</v>
      </c>
      <c r="H87" s="12">
        <f>G87*0.14</f>
        <v>24.180800000000001</v>
      </c>
      <c r="I87" s="13">
        <f>G87*0.22</f>
        <v>37.998399999999997</v>
      </c>
      <c r="J87" s="13">
        <f t="shared" si="7"/>
        <v>234.89920000000001</v>
      </c>
      <c r="K87" s="13">
        <f t="shared" si="8"/>
        <v>258.38912000000005</v>
      </c>
      <c r="L87" s="7"/>
      <c r="M87" s="4" t="s">
        <v>763</v>
      </c>
      <c r="N87" s="7" t="s">
        <v>1759</v>
      </c>
      <c r="O87" s="8" t="s">
        <v>767</v>
      </c>
      <c r="P87" s="10">
        <v>45755</v>
      </c>
    </row>
    <row r="88" spans="1:16" ht="210" x14ac:dyDescent="0.2">
      <c r="A88" s="3" t="s">
        <v>377</v>
      </c>
      <c r="B88" s="4" t="s">
        <v>1760</v>
      </c>
      <c r="C88" s="4" t="s">
        <v>999</v>
      </c>
      <c r="D88" s="4" t="s">
        <v>362</v>
      </c>
      <c r="E88" s="4" t="s">
        <v>378</v>
      </c>
      <c r="F88" s="5">
        <v>1</v>
      </c>
      <c r="G88" s="6">
        <v>172.72</v>
      </c>
      <c r="H88" s="12">
        <f>G88*0.14</f>
        <v>24.180800000000001</v>
      </c>
      <c r="I88" s="13">
        <f>G88*0.22</f>
        <v>37.998399999999997</v>
      </c>
      <c r="J88" s="13">
        <f t="shared" si="7"/>
        <v>234.89920000000001</v>
      </c>
      <c r="K88" s="13">
        <f t="shared" si="8"/>
        <v>258.38912000000005</v>
      </c>
      <c r="L88" s="7"/>
      <c r="M88" s="4" t="s">
        <v>763</v>
      </c>
      <c r="N88" s="7" t="s">
        <v>1759</v>
      </c>
      <c r="O88" s="8" t="s">
        <v>769</v>
      </c>
      <c r="P88" s="10">
        <v>45755</v>
      </c>
    </row>
    <row r="89" spans="1:16" ht="135" x14ac:dyDescent="0.2">
      <c r="A89" s="3" t="s">
        <v>377</v>
      </c>
      <c r="B89" s="4" t="s">
        <v>1760</v>
      </c>
      <c r="C89" s="4" t="s">
        <v>996</v>
      </c>
      <c r="D89" s="4" t="s">
        <v>362</v>
      </c>
      <c r="E89" s="4" t="s">
        <v>378</v>
      </c>
      <c r="F89" s="5">
        <v>1</v>
      </c>
      <c r="G89" s="6">
        <v>90.48</v>
      </c>
      <c r="H89" s="12">
        <f>G89*0.17</f>
        <v>15.381600000000002</v>
      </c>
      <c r="I89" s="13">
        <f>G89*0.3</f>
        <v>27.144000000000002</v>
      </c>
      <c r="J89" s="13">
        <f t="shared" si="7"/>
        <v>133.00560000000002</v>
      </c>
      <c r="K89" s="13">
        <f t="shared" si="8"/>
        <v>146.30616000000003</v>
      </c>
      <c r="L89" s="7"/>
      <c r="M89" s="4" t="s">
        <v>763</v>
      </c>
      <c r="N89" s="7" t="s">
        <v>1759</v>
      </c>
      <c r="O89" s="8" t="s">
        <v>764</v>
      </c>
      <c r="P89" s="10">
        <v>45755</v>
      </c>
    </row>
    <row r="90" spans="1:16" ht="210" x14ac:dyDescent="0.2">
      <c r="A90" s="3" t="s">
        <v>377</v>
      </c>
      <c r="B90" s="4" t="s">
        <v>1760</v>
      </c>
      <c r="C90" s="4" t="s">
        <v>997</v>
      </c>
      <c r="D90" s="4" t="s">
        <v>362</v>
      </c>
      <c r="E90" s="4" t="s">
        <v>378</v>
      </c>
      <c r="F90" s="5">
        <v>1</v>
      </c>
      <c r="G90" s="6">
        <v>90.48</v>
      </c>
      <c r="H90" s="12">
        <f>G90*0.17</f>
        <v>15.381600000000002</v>
      </c>
      <c r="I90" s="13">
        <f>G90*0.3</f>
        <v>27.144000000000002</v>
      </c>
      <c r="J90" s="13">
        <f t="shared" si="7"/>
        <v>133.00560000000002</v>
      </c>
      <c r="K90" s="13">
        <f t="shared" si="8"/>
        <v>146.30616000000003</v>
      </c>
      <c r="L90" s="7"/>
      <c r="M90" s="4" t="s">
        <v>763</v>
      </c>
      <c r="N90" s="7" t="s">
        <v>1759</v>
      </c>
      <c r="O90" s="8" t="s">
        <v>765</v>
      </c>
      <c r="P90" s="10">
        <v>45755</v>
      </c>
    </row>
    <row r="91" spans="1:16" ht="210" x14ac:dyDescent="0.2">
      <c r="A91" s="3" t="s">
        <v>377</v>
      </c>
      <c r="B91" s="4" t="s">
        <v>1760</v>
      </c>
      <c r="C91" s="4" t="s">
        <v>998</v>
      </c>
      <c r="D91" s="4" t="s">
        <v>362</v>
      </c>
      <c r="E91" s="4" t="s">
        <v>378</v>
      </c>
      <c r="F91" s="5">
        <v>1</v>
      </c>
      <c r="G91" s="6">
        <v>90.48</v>
      </c>
      <c r="H91" s="12">
        <f>G91*0.17</f>
        <v>15.381600000000002</v>
      </c>
      <c r="I91" s="13">
        <f>G91*0.3</f>
        <v>27.144000000000002</v>
      </c>
      <c r="J91" s="13">
        <f t="shared" si="7"/>
        <v>133.00560000000002</v>
      </c>
      <c r="K91" s="13">
        <f t="shared" si="8"/>
        <v>146.30616000000003</v>
      </c>
      <c r="L91" s="7"/>
      <c r="M91" s="4" t="s">
        <v>763</v>
      </c>
      <c r="N91" s="7" t="s">
        <v>1759</v>
      </c>
      <c r="O91" s="8" t="s">
        <v>768</v>
      </c>
      <c r="P91" s="10">
        <v>45755</v>
      </c>
    </row>
    <row r="92" spans="1:16" ht="105" x14ac:dyDescent="0.2">
      <c r="A92" s="3" t="s">
        <v>98</v>
      </c>
      <c r="B92" s="4" t="s">
        <v>759</v>
      </c>
      <c r="C92" s="4" t="s">
        <v>649</v>
      </c>
      <c r="D92" s="4" t="s">
        <v>760</v>
      </c>
      <c r="E92" s="4" t="s">
        <v>230</v>
      </c>
      <c r="F92" s="5">
        <v>5</v>
      </c>
      <c r="G92" s="6">
        <v>1302</v>
      </c>
      <c r="H92" s="12">
        <f t="shared" ref="H92:H101" si="9">G92*0.1</f>
        <v>130.20000000000002</v>
      </c>
      <c r="I92" s="13">
        <f t="shared" ref="I92:I101" si="10">G92*0.15</f>
        <v>195.29999999999998</v>
      </c>
      <c r="J92" s="13">
        <f t="shared" si="7"/>
        <v>1627.5</v>
      </c>
      <c r="K92" s="13">
        <f t="shared" si="8"/>
        <v>1790.2500000000002</v>
      </c>
      <c r="L92" s="7"/>
      <c r="M92" s="4" t="s">
        <v>1182</v>
      </c>
      <c r="N92" s="7" t="s">
        <v>1783</v>
      </c>
      <c r="O92" s="8" t="s">
        <v>761</v>
      </c>
      <c r="P92" s="10">
        <v>45756</v>
      </c>
    </row>
    <row r="93" spans="1:16" ht="90" x14ac:dyDescent="0.2">
      <c r="A93" s="3" t="s">
        <v>97</v>
      </c>
      <c r="B93" s="4" t="s">
        <v>1425</v>
      </c>
      <c r="C93" s="4" t="s">
        <v>1375</v>
      </c>
      <c r="D93" s="4" t="s">
        <v>362</v>
      </c>
      <c r="E93" s="4" t="s">
        <v>199</v>
      </c>
      <c r="F93" s="5">
        <v>60</v>
      </c>
      <c r="G93" s="6">
        <v>5017.8900000000003</v>
      </c>
      <c r="H93" s="12">
        <f t="shared" si="9"/>
        <v>501.78900000000004</v>
      </c>
      <c r="I93" s="13">
        <f t="shared" si="10"/>
        <v>752.68349999999998</v>
      </c>
      <c r="J93" s="13">
        <f t="shared" si="7"/>
        <v>6272.3625000000002</v>
      </c>
      <c r="K93" s="13">
        <f t="shared" si="8"/>
        <v>6899.598750000001</v>
      </c>
      <c r="L93" s="7"/>
      <c r="M93" s="4" t="s">
        <v>1194</v>
      </c>
      <c r="N93" s="7" t="s">
        <v>1925</v>
      </c>
      <c r="O93" s="8" t="s">
        <v>1196</v>
      </c>
      <c r="P93" s="10">
        <v>45758</v>
      </c>
    </row>
    <row r="94" spans="1:16" ht="90" x14ac:dyDescent="0.2">
      <c r="A94" s="3" t="s">
        <v>97</v>
      </c>
      <c r="B94" s="4" t="s">
        <v>1425</v>
      </c>
      <c r="C94" s="4" t="s">
        <v>911</v>
      </c>
      <c r="D94" s="4" t="s">
        <v>362</v>
      </c>
      <c r="E94" s="4" t="s">
        <v>199</v>
      </c>
      <c r="F94" s="5">
        <v>60</v>
      </c>
      <c r="G94" s="6">
        <v>5017.8900000000003</v>
      </c>
      <c r="H94" s="12">
        <f t="shared" si="9"/>
        <v>501.78900000000004</v>
      </c>
      <c r="I94" s="13">
        <f t="shared" si="10"/>
        <v>752.68349999999998</v>
      </c>
      <c r="J94" s="13">
        <f t="shared" si="7"/>
        <v>6272.3625000000002</v>
      </c>
      <c r="K94" s="13">
        <f t="shared" si="8"/>
        <v>6899.598750000001</v>
      </c>
      <c r="L94" s="7"/>
      <c r="M94" s="4" t="s">
        <v>1194</v>
      </c>
      <c r="N94" s="7" t="s">
        <v>1925</v>
      </c>
      <c r="O94" s="8" t="s">
        <v>1195</v>
      </c>
      <c r="P94" s="10">
        <v>45758</v>
      </c>
    </row>
    <row r="95" spans="1:16" ht="90" x14ac:dyDescent="0.2">
      <c r="A95" s="3" t="s">
        <v>97</v>
      </c>
      <c r="B95" s="4" t="s">
        <v>1425</v>
      </c>
      <c r="C95" s="4" t="s">
        <v>1376</v>
      </c>
      <c r="D95" s="4" t="s">
        <v>362</v>
      </c>
      <c r="E95" s="4" t="s">
        <v>199</v>
      </c>
      <c r="F95" s="5">
        <v>30</v>
      </c>
      <c r="G95" s="6">
        <v>3785.23</v>
      </c>
      <c r="H95" s="12">
        <f t="shared" si="9"/>
        <v>378.52300000000002</v>
      </c>
      <c r="I95" s="13">
        <f t="shared" si="10"/>
        <v>567.78449999999998</v>
      </c>
      <c r="J95" s="13">
        <f t="shared" si="7"/>
        <v>4731.5374999999995</v>
      </c>
      <c r="K95" s="13">
        <f t="shared" si="8"/>
        <v>5204.6912499999999</v>
      </c>
      <c r="L95" s="7"/>
      <c r="M95" s="4" t="s">
        <v>1194</v>
      </c>
      <c r="N95" s="7" t="s">
        <v>1925</v>
      </c>
      <c r="O95" s="8" t="s">
        <v>1198</v>
      </c>
      <c r="P95" s="10">
        <v>45758</v>
      </c>
    </row>
    <row r="96" spans="1:16" ht="90" x14ac:dyDescent="0.2">
      <c r="A96" s="3" t="s">
        <v>97</v>
      </c>
      <c r="B96" s="4" t="s">
        <v>1425</v>
      </c>
      <c r="C96" s="4" t="s">
        <v>912</v>
      </c>
      <c r="D96" s="4" t="s">
        <v>362</v>
      </c>
      <c r="E96" s="4" t="s">
        <v>199</v>
      </c>
      <c r="F96" s="5">
        <v>30</v>
      </c>
      <c r="G96" s="6">
        <v>3785.23</v>
      </c>
      <c r="H96" s="12">
        <f t="shared" si="9"/>
        <v>378.52300000000002</v>
      </c>
      <c r="I96" s="13">
        <f t="shared" si="10"/>
        <v>567.78449999999998</v>
      </c>
      <c r="J96" s="13">
        <f t="shared" si="7"/>
        <v>4731.5374999999995</v>
      </c>
      <c r="K96" s="13">
        <f t="shared" si="8"/>
        <v>5204.6912499999999</v>
      </c>
      <c r="L96" s="7"/>
      <c r="M96" s="4" t="s">
        <v>1194</v>
      </c>
      <c r="N96" s="7" t="s">
        <v>1925</v>
      </c>
      <c r="O96" s="8" t="s">
        <v>1197</v>
      </c>
      <c r="P96" s="10">
        <v>45758</v>
      </c>
    </row>
    <row r="97" spans="1:16" ht="105" x14ac:dyDescent="0.2">
      <c r="A97" s="3" t="s">
        <v>1638</v>
      </c>
      <c r="B97" s="4" t="s">
        <v>1639</v>
      </c>
      <c r="C97" s="4" t="s">
        <v>1640</v>
      </c>
      <c r="D97" s="4" t="s">
        <v>621</v>
      </c>
      <c r="E97" s="4" t="s">
        <v>185</v>
      </c>
      <c r="F97" s="5">
        <v>30</v>
      </c>
      <c r="G97" s="6">
        <v>1245</v>
      </c>
      <c r="H97" s="12">
        <f t="shared" si="9"/>
        <v>124.5</v>
      </c>
      <c r="I97" s="13">
        <f t="shared" si="10"/>
        <v>186.75</v>
      </c>
      <c r="J97" s="13">
        <f t="shared" si="7"/>
        <v>1556.25</v>
      </c>
      <c r="K97" s="13">
        <f t="shared" si="8"/>
        <v>1711.8750000000002</v>
      </c>
      <c r="L97" s="7"/>
      <c r="M97" s="4" t="s">
        <v>1641</v>
      </c>
      <c r="N97" s="7" t="s">
        <v>1642</v>
      </c>
      <c r="O97" s="8" t="s">
        <v>1643</v>
      </c>
      <c r="P97" s="10">
        <v>45750</v>
      </c>
    </row>
    <row r="98" spans="1:16" ht="105" x14ac:dyDescent="0.2">
      <c r="A98" s="3" t="s">
        <v>155</v>
      </c>
      <c r="B98" s="4" t="s">
        <v>1461</v>
      </c>
      <c r="C98" s="4" t="s">
        <v>532</v>
      </c>
      <c r="D98" s="4" t="s">
        <v>1377</v>
      </c>
      <c r="E98" s="4" t="s">
        <v>210</v>
      </c>
      <c r="F98" s="5">
        <v>1</v>
      </c>
      <c r="G98" s="6">
        <v>3426.51</v>
      </c>
      <c r="H98" s="12">
        <f t="shared" si="9"/>
        <v>342.65100000000007</v>
      </c>
      <c r="I98" s="13">
        <f t="shared" si="10"/>
        <v>513.97649999999999</v>
      </c>
      <c r="J98" s="13">
        <f t="shared" si="7"/>
        <v>4283.1374999999998</v>
      </c>
      <c r="K98" s="13">
        <f t="shared" si="8"/>
        <v>4711.4512500000001</v>
      </c>
      <c r="L98" s="7"/>
      <c r="M98" s="4" t="s">
        <v>1462</v>
      </c>
      <c r="N98" s="7" t="s">
        <v>1463</v>
      </c>
      <c r="O98" s="8" t="s">
        <v>1464</v>
      </c>
      <c r="P98" s="10">
        <v>45749</v>
      </c>
    </row>
    <row r="99" spans="1:16" ht="90" x14ac:dyDescent="0.2">
      <c r="A99" s="3" t="s">
        <v>155</v>
      </c>
      <c r="B99" s="4" t="s">
        <v>1461</v>
      </c>
      <c r="C99" s="4" t="s">
        <v>1465</v>
      </c>
      <c r="D99" s="4" t="s">
        <v>1377</v>
      </c>
      <c r="E99" s="4" t="s">
        <v>210</v>
      </c>
      <c r="F99" s="5">
        <v>1</v>
      </c>
      <c r="G99" s="6">
        <v>994.53</v>
      </c>
      <c r="H99" s="12">
        <f t="shared" si="9"/>
        <v>99.453000000000003</v>
      </c>
      <c r="I99" s="13">
        <f t="shared" si="10"/>
        <v>149.17949999999999</v>
      </c>
      <c r="J99" s="13">
        <f t="shared" si="7"/>
        <v>1243.1624999999999</v>
      </c>
      <c r="K99" s="13">
        <f t="shared" si="8"/>
        <v>1367.47875</v>
      </c>
      <c r="L99" s="7"/>
      <c r="M99" s="4" t="s">
        <v>1466</v>
      </c>
      <c r="N99" s="7" t="s">
        <v>1463</v>
      </c>
      <c r="O99" s="8" t="s">
        <v>1467</v>
      </c>
      <c r="P99" s="10">
        <v>45749</v>
      </c>
    </row>
    <row r="100" spans="1:16" ht="90" x14ac:dyDescent="0.2">
      <c r="A100" s="3" t="s">
        <v>575</v>
      </c>
      <c r="B100" s="4" t="s">
        <v>576</v>
      </c>
      <c r="C100" s="4" t="s">
        <v>697</v>
      </c>
      <c r="D100" s="4" t="s">
        <v>1171</v>
      </c>
      <c r="E100" s="4" t="s">
        <v>577</v>
      </c>
      <c r="F100" s="5">
        <v>1</v>
      </c>
      <c r="G100" s="6">
        <v>18479.490000000002</v>
      </c>
      <c r="H100" s="12">
        <f t="shared" si="9"/>
        <v>1847.9490000000003</v>
      </c>
      <c r="I100" s="13">
        <f t="shared" si="10"/>
        <v>2771.9235000000003</v>
      </c>
      <c r="J100" s="13">
        <f t="shared" ref="J100:J131" si="11">G100+H100+I100</f>
        <v>23099.362500000003</v>
      </c>
      <c r="K100" s="13">
        <f t="shared" si="8"/>
        <v>25409.298750000005</v>
      </c>
      <c r="L100" s="7"/>
      <c r="M100" s="4" t="s">
        <v>747</v>
      </c>
      <c r="N100" s="7" t="s">
        <v>1667</v>
      </c>
      <c r="O100" s="8" t="s">
        <v>1172</v>
      </c>
      <c r="P100" s="10">
        <v>45751</v>
      </c>
    </row>
    <row r="101" spans="1:16" ht="90" x14ac:dyDescent="0.2">
      <c r="A101" s="3" t="s">
        <v>575</v>
      </c>
      <c r="B101" s="4" t="s">
        <v>576</v>
      </c>
      <c r="C101" s="4" t="s">
        <v>698</v>
      </c>
      <c r="D101" s="4" t="s">
        <v>1171</v>
      </c>
      <c r="E101" s="4" t="s">
        <v>577</v>
      </c>
      <c r="F101" s="5">
        <v>1</v>
      </c>
      <c r="G101" s="6">
        <v>36800.339999999997</v>
      </c>
      <c r="H101" s="12">
        <f t="shared" si="9"/>
        <v>3680.0339999999997</v>
      </c>
      <c r="I101" s="13">
        <f t="shared" si="10"/>
        <v>5520.0509999999995</v>
      </c>
      <c r="J101" s="13">
        <f t="shared" si="11"/>
        <v>46000.424999999996</v>
      </c>
      <c r="K101" s="13">
        <f t="shared" si="8"/>
        <v>50600.467499999999</v>
      </c>
      <c r="L101" s="7"/>
      <c r="M101" s="4" t="s">
        <v>747</v>
      </c>
      <c r="N101" s="7" t="s">
        <v>1667</v>
      </c>
      <c r="O101" s="8" t="s">
        <v>1173</v>
      </c>
      <c r="P101" s="10">
        <v>45751</v>
      </c>
    </row>
    <row r="102" spans="1:16" ht="150" x14ac:dyDescent="0.2">
      <c r="A102" s="3" t="s">
        <v>16</v>
      </c>
      <c r="B102" s="4" t="s">
        <v>16</v>
      </c>
      <c r="C102" s="4" t="s">
        <v>421</v>
      </c>
      <c r="D102" s="4" t="s">
        <v>422</v>
      </c>
      <c r="E102" s="4" t="s">
        <v>372</v>
      </c>
      <c r="F102" s="5">
        <v>1</v>
      </c>
      <c r="G102" s="6">
        <v>23.08</v>
      </c>
      <c r="H102" s="12">
        <f>G102*0.17</f>
        <v>3.9236</v>
      </c>
      <c r="I102" s="13">
        <f>G102*0.3</f>
        <v>6.9239999999999995</v>
      </c>
      <c r="J102" s="13">
        <f t="shared" si="11"/>
        <v>33.927599999999998</v>
      </c>
      <c r="K102" s="13">
        <f t="shared" si="8"/>
        <v>37.320360000000001</v>
      </c>
      <c r="L102" s="7"/>
      <c r="M102" s="4" t="s">
        <v>423</v>
      </c>
      <c r="N102" s="7" t="s">
        <v>1447</v>
      </c>
      <c r="O102" s="8" t="s">
        <v>424</v>
      </c>
      <c r="P102" s="10">
        <v>45748</v>
      </c>
    </row>
    <row r="103" spans="1:16" ht="90" x14ac:dyDescent="0.2">
      <c r="A103" s="3" t="s">
        <v>16</v>
      </c>
      <c r="B103" s="4" t="s">
        <v>16</v>
      </c>
      <c r="C103" s="4" t="s">
        <v>1448</v>
      </c>
      <c r="D103" s="4" t="s">
        <v>355</v>
      </c>
      <c r="E103" s="4" t="s">
        <v>372</v>
      </c>
      <c r="F103" s="5">
        <v>1</v>
      </c>
      <c r="G103" s="6">
        <v>23.08</v>
      </c>
      <c r="H103" s="12">
        <f>G103*0.17</f>
        <v>3.9236</v>
      </c>
      <c r="I103" s="13">
        <f>G103*0.3</f>
        <v>6.9239999999999995</v>
      </c>
      <c r="J103" s="13">
        <f t="shared" si="11"/>
        <v>33.927599999999998</v>
      </c>
      <c r="K103" s="13">
        <f t="shared" si="8"/>
        <v>37.320360000000001</v>
      </c>
      <c r="L103" s="7"/>
      <c r="M103" s="4" t="s">
        <v>423</v>
      </c>
      <c r="N103" s="7" t="s">
        <v>1447</v>
      </c>
      <c r="O103" s="8" t="s">
        <v>452</v>
      </c>
      <c r="P103" s="10">
        <v>45748</v>
      </c>
    </row>
    <row r="104" spans="1:16" ht="90" x14ac:dyDescent="0.2">
      <c r="A104" s="3" t="s">
        <v>16</v>
      </c>
      <c r="B104" s="4" t="s">
        <v>819</v>
      </c>
      <c r="C104" s="4" t="s">
        <v>639</v>
      </c>
      <c r="D104" s="4" t="s">
        <v>1067</v>
      </c>
      <c r="E104" s="4" t="s">
        <v>330</v>
      </c>
      <c r="F104" s="5">
        <v>20</v>
      </c>
      <c r="G104" s="6">
        <v>457.78</v>
      </c>
      <c r="H104" s="12">
        <f>G104*0.14</f>
        <v>64.089200000000005</v>
      </c>
      <c r="I104" s="13">
        <f>G104*0.22</f>
        <v>100.71159999999999</v>
      </c>
      <c r="J104" s="13">
        <f t="shared" si="11"/>
        <v>622.58079999999995</v>
      </c>
      <c r="K104" s="13">
        <f t="shared" si="8"/>
        <v>684.83888000000002</v>
      </c>
      <c r="L104" s="7"/>
      <c r="M104" s="4" t="s">
        <v>1402</v>
      </c>
      <c r="N104" s="7" t="s">
        <v>1877</v>
      </c>
      <c r="O104" s="8" t="s">
        <v>1878</v>
      </c>
      <c r="P104" s="10">
        <v>45756</v>
      </c>
    </row>
    <row r="105" spans="1:16" ht="90" x14ac:dyDescent="0.2">
      <c r="A105" s="3" t="s">
        <v>16</v>
      </c>
      <c r="B105" s="4" t="s">
        <v>588</v>
      </c>
      <c r="C105" s="4" t="s">
        <v>205</v>
      </c>
      <c r="D105" s="4" t="s">
        <v>410</v>
      </c>
      <c r="E105" s="4" t="s">
        <v>330</v>
      </c>
      <c r="F105" s="5">
        <v>30</v>
      </c>
      <c r="G105" s="6">
        <v>80.180000000000007</v>
      </c>
      <c r="H105" s="12">
        <f>G105*0.17</f>
        <v>13.630600000000003</v>
      </c>
      <c r="I105" s="13">
        <f>G105*0.3</f>
        <v>24.054000000000002</v>
      </c>
      <c r="J105" s="13">
        <f t="shared" si="11"/>
        <v>117.86460000000001</v>
      </c>
      <c r="K105" s="13">
        <f t="shared" si="8"/>
        <v>129.65106000000003</v>
      </c>
      <c r="L105" s="7"/>
      <c r="M105" s="4" t="s">
        <v>1382</v>
      </c>
      <c r="N105" s="7" t="s">
        <v>1772</v>
      </c>
      <c r="O105" s="8" t="s">
        <v>1773</v>
      </c>
      <c r="P105" s="10">
        <v>45755</v>
      </c>
    </row>
    <row r="106" spans="1:16" ht="225" x14ac:dyDescent="0.2">
      <c r="A106" s="3" t="s">
        <v>16</v>
      </c>
      <c r="B106" s="4" t="s">
        <v>17</v>
      </c>
      <c r="C106" s="4" t="s">
        <v>636</v>
      </c>
      <c r="D106" s="4" t="s">
        <v>433</v>
      </c>
      <c r="E106" s="4" t="s">
        <v>372</v>
      </c>
      <c r="F106" s="5">
        <v>1</v>
      </c>
      <c r="G106" s="6">
        <v>40.799999999999997</v>
      </c>
      <c r="H106" s="12">
        <f>G106*0.17</f>
        <v>6.9359999999999999</v>
      </c>
      <c r="I106" s="13">
        <f>G106*0.3</f>
        <v>12.239999999999998</v>
      </c>
      <c r="J106" s="13">
        <f t="shared" si="11"/>
        <v>59.975999999999999</v>
      </c>
      <c r="K106" s="13">
        <f t="shared" si="8"/>
        <v>65.973600000000005</v>
      </c>
      <c r="L106" s="7"/>
      <c r="M106" s="4" t="s">
        <v>917</v>
      </c>
      <c r="N106" s="7" t="s">
        <v>1917</v>
      </c>
      <c r="O106" s="8" t="s">
        <v>918</v>
      </c>
      <c r="P106" s="10">
        <v>45757</v>
      </c>
    </row>
    <row r="107" spans="1:16" ht="75" x14ac:dyDescent="0.2">
      <c r="A107" s="3" t="s">
        <v>16</v>
      </c>
      <c r="B107" s="4" t="s">
        <v>503</v>
      </c>
      <c r="C107" s="4" t="s">
        <v>421</v>
      </c>
      <c r="D107" s="4" t="s">
        <v>345</v>
      </c>
      <c r="E107" s="4" t="s">
        <v>372</v>
      </c>
      <c r="F107" s="5">
        <v>1</v>
      </c>
      <c r="G107" s="6">
        <v>32.19</v>
      </c>
      <c r="H107" s="12">
        <f>G107*0.17</f>
        <v>5.4722999999999997</v>
      </c>
      <c r="I107" s="13">
        <f>G107*0.3</f>
        <v>9.6569999999999983</v>
      </c>
      <c r="J107" s="13">
        <f t="shared" si="11"/>
        <v>47.319299999999991</v>
      </c>
      <c r="K107" s="13">
        <f t="shared" si="8"/>
        <v>52.051229999999997</v>
      </c>
      <c r="L107" s="7"/>
      <c r="M107" s="4" t="s">
        <v>1696</v>
      </c>
      <c r="N107" s="7" t="s">
        <v>1697</v>
      </c>
      <c r="O107" s="8" t="s">
        <v>719</v>
      </c>
      <c r="P107" s="10">
        <v>45754</v>
      </c>
    </row>
    <row r="108" spans="1:16" ht="75" x14ac:dyDescent="0.2">
      <c r="A108" s="3" t="s">
        <v>16</v>
      </c>
      <c r="B108" s="4" t="s">
        <v>503</v>
      </c>
      <c r="C108" s="4" t="s">
        <v>582</v>
      </c>
      <c r="D108" s="4" t="s">
        <v>345</v>
      </c>
      <c r="E108" s="4" t="s">
        <v>330</v>
      </c>
      <c r="F108" s="5">
        <v>20</v>
      </c>
      <c r="G108" s="6">
        <v>89.69</v>
      </c>
      <c r="H108" s="12">
        <f>G108*0.17</f>
        <v>15.247300000000001</v>
      </c>
      <c r="I108" s="13">
        <f>G108*0.3</f>
        <v>26.907</v>
      </c>
      <c r="J108" s="13">
        <f t="shared" si="11"/>
        <v>131.8443</v>
      </c>
      <c r="K108" s="13">
        <f t="shared" si="8"/>
        <v>145.02873000000002</v>
      </c>
      <c r="L108" s="7"/>
      <c r="M108" s="4" t="s">
        <v>1100</v>
      </c>
      <c r="N108" s="7" t="s">
        <v>1823</v>
      </c>
      <c r="O108" s="8" t="s">
        <v>1101</v>
      </c>
      <c r="P108" s="10">
        <v>45757</v>
      </c>
    </row>
    <row r="109" spans="1:16" ht="90" x14ac:dyDescent="0.2">
      <c r="A109" s="3" t="s">
        <v>153</v>
      </c>
      <c r="B109" s="4" t="s">
        <v>1079</v>
      </c>
      <c r="C109" s="4" t="s">
        <v>1275</v>
      </c>
      <c r="D109" s="4" t="s">
        <v>1119</v>
      </c>
      <c r="E109" s="4" t="s">
        <v>632</v>
      </c>
      <c r="F109" s="5">
        <v>5</v>
      </c>
      <c r="G109" s="6">
        <v>128.24</v>
      </c>
      <c r="H109" s="12">
        <f>G109*0.14</f>
        <v>17.953600000000002</v>
      </c>
      <c r="I109" s="13">
        <f>G109*0.22</f>
        <v>28.212800000000001</v>
      </c>
      <c r="J109" s="13">
        <f t="shared" si="11"/>
        <v>174.40640000000002</v>
      </c>
      <c r="K109" s="13">
        <f t="shared" si="8"/>
        <v>191.84704000000005</v>
      </c>
      <c r="L109" s="7"/>
      <c r="M109" s="4" t="s">
        <v>1082</v>
      </c>
      <c r="N109" s="7" t="s">
        <v>1480</v>
      </c>
      <c r="O109" s="8" t="s">
        <v>1481</v>
      </c>
      <c r="P109" s="10">
        <v>45749</v>
      </c>
    </row>
    <row r="110" spans="1:16" ht="90" x14ac:dyDescent="0.2">
      <c r="A110" s="3" t="s">
        <v>153</v>
      </c>
      <c r="B110" s="4" t="s">
        <v>1079</v>
      </c>
      <c r="C110" s="4" t="s">
        <v>1275</v>
      </c>
      <c r="D110" s="4" t="s">
        <v>1081</v>
      </c>
      <c r="E110" s="4" t="s">
        <v>632</v>
      </c>
      <c r="F110" s="5">
        <v>5</v>
      </c>
      <c r="G110" s="6">
        <v>128.24</v>
      </c>
      <c r="H110" s="12">
        <f>G110*0.14</f>
        <v>17.953600000000002</v>
      </c>
      <c r="I110" s="13">
        <f>G110*0.22</f>
        <v>28.212800000000001</v>
      </c>
      <c r="J110" s="13">
        <f t="shared" si="11"/>
        <v>174.40640000000002</v>
      </c>
      <c r="K110" s="13">
        <f t="shared" si="8"/>
        <v>191.84704000000005</v>
      </c>
      <c r="L110" s="7"/>
      <c r="M110" s="4" t="s">
        <v>1082</v>
      </c>
      <c r="N110" s="7" t="s">
        <v>1480</v>
      </c>
      <c r="O110" s="8" t="s">
        <v>1481</v>
      </c>
      <c r="P110" s="10">
        <v>45749</v>
      </c>
    </row>
    <row r="111" spans="1:16" ht="90" x14ac:dyDescent="0.2">
      <c r="A111" s="3" t="s">
        <v>153</v>
      </c>
      <c r="B111" s="4" t="s">
        <v>1079</v>
      </c>
      <c r="C111" s="4" t="s">
        <v>1084</v>
      </c>
      <c r="D111" s="4" t="s">
        <v>1119</v>
      </c>
      <c r="E111" s="4" t="s">
        <v>632</v>
      </c>
      <c r="F111" s="5">
        <v>1</v>
      </c>
      <c r="G111" s="6">
        <v>1560.82</v>
      </c>
      <c r="H111" s="12">
        <f>G111*0.1</f>
        <v>156.08199999999999</v>
      </c>
      <c r="I111" s="13">
        <f>G111*0.15</f>
        <v>234.12299999999999</v>
      </c>
      <c r="J111" s="13">
        <f t="shared" si="11"/>
        <v>1951.0250000000001</v>
      </c>
      <c r="K111" s="13">
        <f t="shared" si="8"/>
        <v>2146.1275000000001</v>
      </c>
      <c r="L111" s="7"/>
      <c r="M111" s="4" t="s">
        <v>1082</v>
      </c>
      <c r="N111" s="7" t="s">
        <v>1480</v>
      </c>
      <c r="O111" s="8" t="s">
        <v>1085</v>
      </c>
      <c r="P111" s="10">
        <v>45749</v>
      </c>
    </row>
    <row r="112" spans="1:16" ht="75" x14ac:dyDescent="0.2">
      <c r="A112" s="3" t="s">
        <v>153</v>
      </c>
      <c r="B112" s="4" t="s">
        <v>1079</v>
      </c>
      <c r="C112" s="4" t="s">
        <v>1080</v>
      </c>
      <c r="D112" s="4" t="s">
        <v>1119</v>
      </c>
      <c r="E112" s="4" t="s">
        <v>632</v>
      </c>
      <c r="F112" s="5">
        <v>1</v>
      </c>
      <c r="G112" s="6">
        <v>1551.39</v>
      </c>
      <c r="H112" s="12">
        <f>G112*0.1</f>
        <v>155.13900000000001</v>
      </c>
      <c r="I112" s="13">
        <f>G112*0.15</f>
        <v>232.70850000000002</v>
      </c>
      <c r="J112" s="13">
        <f t="shared" si="11"/>
        <v>1939.2375</v>
      </c>
      <c r="K112" s="13">
        <f t="shared" si="8"/>
        <v>2133.1612500000001</v>
      </c>
      <c r="L112" s="7"/>
      <c r="M112" s="4" t="s">
        <v>1082</v>
      </c>
      <c r="N112" s="7" t="s">
        <v>1480</v>
      </c>
      <c r="O112" s="8" t="s">
        <v>1083</v>
      </c>
      <c r="P112" s="10">
        <v>45749</v>
      </c>
    </row>
    <row r="113" spans="1:16" ht="75" x14ac:dyDescent="0.2">
      <c r="A113" s="3" t="s">
        <v>233</v>
      </c>
      <c r="B113" s="4" t="s">
        <v>234</v>
      </c>
      <c r="C113" s="4" t="s">
        <v>615</v>
      </c>
      <c r="D113" s="4" t="s">
        <v>407</v>
      </c>
      <c r="E113" s="4" t="s">
        <v>235</v>
      </c>
      <c r="F113" s="5">
        <v>50</v>
      </c>
      <c r="G113" s="6">
        <v>101.7</v>
      </c>
      <c r="H113" s="12">
        <f>G113*0.14</f>
        <v>14.238000000000001</v>
      </c>
      <c r="I113" s="13">
        <f>G113*0.22</f>
        <v>22.374000000000002</v>
      </c>
      <c r="J113" s="13">
        <f t="shared" si="11"/>
        <v>138.31200000000001</v>
      </c>
      <c r="K113" s="13">
        <f t="shared" si="8"/>
        <v>152.14320000000004</v>
      </c>
      <c r="L113" s="7"/>
      <c r="M113" s="4" t="s">
        <v>1039</v>
      </c>
      <c r="N113" s="7" t="s">
        <v>1781</v>
      </c>
      <c r="O113" s="8" t="s">
        <v>646</v>
      </c>
      <c r="P113" s="10">
        <v>45756</v>
      </c>
    </row>
    <row r="114" spans="1:16" ht="75" x14ac:dyDescent="0.2">
      <c r="A114" s="3" t="s">
        <v>18</v>
      </c>
      <c r="B114" s="4" t="s">
        <v>191</v>
      </c>
      <c r="C114" s="4" t="s">
        <v>953</v>
      </c>
      <c r="D114" s="4" t="s">
        <v>345</v>
      </c>
      <c r="E114" s="4" t="s">
        <v>192</v>
      </c>
      <c r="F114" s="5">
        <v>1</v>
      </c>
      <c r="G114" s="6">
        <v>66.06</v>
      </c>
      <c r="H114" s="12">
        <f>G114*0.17</f>
        <v>11.230200000000002</v>
      </c>
      <c r="I114" s="13">
        <f>G114*0.3</f>
        <v>19.818000000000001</v>
      </c>
      <c r="J114" s="13">
        <f t="shared" si="11"/>
        <v>97.108199999999997</v>
      </c>
      <c r="K114" s="13">
        <f t="shared" si="8"/>
        <v>106.81902000000001</v>
      </c>
      <c r="L114" s="7"/>
      <c r="M114" s="4" t="s">
        <v>951</v>
      </c>
      <c r="N114" s="7" t="s">
        <v>1644</v>
      </c>
      <c r="O114" s="8" t="s">
        <v>954</v>
      </c>
      <c r="P114" s="10">
        <v>45750</v>
      </c>
    </row>
    <row r="115" spans="1:16" ht="75" x14ac:dyDescent="0.2">
      <c r="A115" s="3" t="s">
        <v>18</v>
      </c>
      <c r="B115" s="4" t="s">
        <v>191</v>
      </c>
      <c r="C115" s="4" t="s">
        <v>950</v>
      </c>
      <c r="D115" s="4" t="s">
        <v>345</v>
      </c>
      <c r="E115" s="4" t="s">
        <v>192</v>
      </c>
      <c r="F115" s="5">
        <v>1</v>
      </c>
      <c r="G115" s="6">
        <v>131.58000000000001</v>
      </c>
      <c r="H115" s="12">
        <f>G115*0.14</f>
        <v>18.421200000000002</v>
      </c>
      <c r="I115" s="13">
        <f>G115*0.22</f>
        <v>28.947600000000001</v>
      </c>
      <c r="J115" s="13">
        <f t="shared" si="11"/>
        <v>178.94880000000001</v>
      </c>
      <c r="K115" s="13">
        <f t="shared" si="8"/>
        <v>196.84368000000003</v>
      </c>
      <c r="L115" s="7"/>
      <c r="M115" s="4" t="s">
        <v>951</v>
      </c>
      <c r="N115" s="7" t="s">
        <v>1644</v>
      </c>
      <c r="O115" s="8" t="s">
        <v>952</v>
      </c>
      <c r="P115" s="10">
        <v>45750</v>
      </c>
    </row>
    <row r="116" spans="1:16" ht="135" x14ac:dyDescent="0.2">
      <c r="A116" s="3" t="s">
        <v>1276</v>
      </c>
      <c r="B116" s="4" t="s">
        <v>1277</v>
      </c>
      <c r="C116" s="4" t="s">
        <v>1645</v>
      </c>
      <c r="D116" s="4" t="s">
        <v>1278</v>
      </c>
      <c r="E116" s="4" t="s">
        <v>1279</v>
      </c>
      <c r="F116" s="5">
        <v>1</v>
      </c>
      <c r="G116" s="6">
        <v>1625</v>
      </c>
      <c r="H116" s="12">
        <f t="shared" ref="H116:H135" si="12">G116*0.1</f>
        <v>162.5</v>
      </c>
      <c r="I116" s="13">
        <f t="shared" ref="I116:I135" si="13">G116*0.15</f>
        <v>243.75</v>
      </c>
      <c r="J116" s="13">
        <f t="shared" si="11"/>
        <v>2031.25</v>
      </c>
      <c r="K116" s="13">
        <f t="shared" si="8"/>
        <v>2234.375</v>
      </c>
      <c r="L116" s="7"/>
      <c r="M116" s="4" t="s">
        <v>1646</v>
      </c>
      <c r="N116" s="7" t="s">
        <v>1280</v>
      </c>
      <c r="O116" s="8" t="s">
        <v>1647</v>
      </c>
      <c r="P116" s="10">
        <v>45751</v>
      </c>
    </row>
    <row r="117" spans="1:16" ht="135" x14ac:dyDescent="0.2">
      <c r="A117" s="3" t="s">
        <v>1276</v>
      </c>
      <c r="B117" s="4" t="s">
        <v>1277</v>
      </c>
      <c r="C117" s="4" t="s">
        <v>1648</v>
      </c>
      <c r="D117" s="4" t="s">
        <v>1278</v>
      </c>
      <c r="E117" s="4" t="s">
        <v>1279</v>
      </c>
      <c r="F117" s="5">
        <v>1</v>
      </c>
      <c r="G117" s="6">
        <v>3250</v>
      </c>
      <c r="H117" s="12">
        <f t="shared" si="12"/>
        <v>325</v>
      </c>
      <c r="I117" s="13">
        <f t="shared" si="13"/>
        <v>487.5</v>
      </c>
      <c r="J117" s="13">
        <f t="shared" si="11"/>
        <v>4062.5</v>
      </c>
      <c r="K117" s="13">
        <f t="shared" si="8"/>
        <v>4468.75</v>
      </c>
      <c r="L117" s="7"/>
      <c r="M117" s="4" t="s">
        <v>1646</v>
      </c>
      <c r="N117" s="7" t="s">
        <v>1280</v>
      </c>
      <c r="O117" s="8" t="s">
        <v>1649</v>
      </c>
      <c r="P117" s="10">
        <v>45751</v>
      </c>
    </row>
    <row r="118" spans="1:16" ht="120" x14ac:dyDescent="0.2">
      <c r="A118" s="3" t="s">
        <v>1276</v>
      </c>
      <c r="B118" s="4" t="s">
        <v>1774</v>
      </c>
      <c r="C118" s="4" t="s">
        <v>1775</v>
      </c>
      <c r="D118" s="4" t="s">
        <v>1401</v>
      </c>
      <c r="E118" s="4" t="s">
        <v>1279</v>
      </c>
      <c r="F118" s="5">
        <v>1</v>
      </c>
      <c r="G118" s="6">
        <v>1625</v>
      </c>
      <c r="H118" s="12">
        <f t="shared" si="12"/>
        <v>162.5</v>
      </c>
      <c r="I118" s="13">
        <f t="shared" si="13"/>
        <v>243.75</v>
      </c>
      <c r="J118" s="13">
        <f t="shared" si="11"/>
        <v>2031.25</v>
      </c>
      <c r="K118" s="13">
        <f t="shared" si="8"/>
        <v>2234.375</v>
      </c>
      <c r="L118" s="7"/>
      <c r="M118" s="4" t="s">
        <v>1776</v>
      </c>
      <c r="N118" s="7" t="s">
        <v>1777</v>
      </c>
      <c r="O118" s="8" t="s">
        <v>1778</v>
      </c>
      <c r="P118" s="10">
        <v>45755</v>
      </c>
    </row>
    <row r="119" spans="1:16" ht="120" x14ac:dyDescent="0.2">
      <c r="A119" s="3" t="s">
        <v>1276</v>
      </c>
      <c r="B119" s="4" t="s">
        <v>1774</v>
      </c>
      <c r="C119" s="4" t="s">
        <v>1779</v>
      </c>
      <c r="D119" s="4" t="s">
        <v>1401</v>
      </c>
      <c r="E119" s="4" t="s">
        <v>1279</v>
      </c>
      <c r="F119" s="5">
        <v>1</v>
      </c>
      <c r="G119" s="6">
        <v>3250</v>
      </c>
      <c r="H119" s="12">
        <f t="shared" si="12"/>
        <v>325</v>
      </c>
      <c r="I119" s="13">
        <f t="shared" si="13"/>
        <v>487.5</v>
      </c>
      <c r="J119" s="13">
        <f t="shared" si="11"/>
        <v>4062.5</v>
      </c>
      <c r="K119" s="13">
        <f t="shared" si="8"/>
        <v>4468.75</v>
      </c>
      <c r="L119" s="7"/>
      <c r="M119" s="4" t="s">
        <v>1776</v>
      </c>
      <c r="N119" s="7" t="s">
        <v>1777</v>
      </c>
      <c r="O119" s="8" t="s">
        <v>1780</v>
      </c>
      <c r="P119" s="10">
        <v>45755</v>
      </c>
    </row>
    <row r="120" spans="1:16" ht="105" x14ac:dyDescent="0.2">
      <c r="A120" s="3" t="s">
        <v>1276</v>
      </c>
      <c r="B120" s="4" t="s">
        <v>1791</v>
      </c>
      <c r="C120" s="4" t="s">
        <v>1792</v>
      </c>
      <c r="D120" s="4" t="s">
        <v>1167</v>
      </c>
      <c r="E120" s="4" t="s">
        <v>1279</v>
      </c>
      <c r="F120" s="5">
        <v>1</v>
      </c>
      <c r="G120" s="6">
        <v>1625</v>
      </c>
      <c r="H120" s="12">
        <f t="shared" si="12"/>
        <v>162.5</v>
      </c>
      <c r="I120" s="13">
        <f t="shared" si="13"/>
        <v>243.75</v>
      </c>
      <c r="J120" s="13">
        <f t="shared" si="11"/>
        <v>2031.25</v>
      </c>
      <c r="K120" s="13">
        <f t="shared" si="8"/>
        <v>2234.375</v>
      </c>
      <c r="L120" s="7"/>
      <c r="M120" s="4" t="s">
        <v>1793</v>
      </c>
      <c r="N120" s="7" t="s">
        <v>1794</v>
      </c>
      <c r="O120" s="8" t="s">
        <v>1795</v>
      </c>
      <c r="P120" s="10">
        <v>45755</v>
      </c>
    </row>
    <row r="121" spans="1:16" ht="105" x14ac:dyDescent="0.2">
      <c r="A121" s="3" t="s">
        <v>1276</v>
      </c>
      <c r="B121" s="4" t="s">
        <v>1791</v>
      </c>
      <c r="C121" s="4" t="s">
        <v>1792</v>
      </c>
      <c r="D121" s="4" t="s">
        <v>1857</v>
      </c>
      <c r="E121" s="4" t="s">
        <v>1279</v>
      </c>
      <c r="F121" s="5">
        <v>1</v>
      </c>
      <c r="G121" s="6">
        <v>1625</v>
      </c>
      <c r="H121" s="12">
        <f t="shared" si="12"/>
        <v>162.5</v>
      </c>
      <c r="I121" s="13">
        <f t="shared" si="13"/>
        <v>243.75</v>
      </c>
      <c r="J121" s="13">
        <f t="shared" si="11"/>
        <v>2031.25</v>
      </c>
      <c r="K121" s="13">
        <f t="shared" si="8"/>
        <v>2234.375</v>
      </c>
      <c r="L121" s="7"/>
      <c r="M121" s="4" t="s">
        <v>1793</v>
      </c>
      <c r="N121" s="7" t="s">
        <v>1858</v>
      </c>
      <c r="O121" s="8" t="s">
        <v>1859</v>
      </c>
      <c r="P121" s="10">
        <v>45757</v>
      </c>
    </row>
    <row r="122" spans="1:16" ht="105" x14ac:dyDescent="0.2">
      <c r="A122" s="3" t="s">
        <v>1276</v>
      </c>
      <c r="B122" s="4" t="s">
        <v>1791</v>
      </c>
      <c r="C122" s="4" t="s">
        <v>1802</v>
      </c>
      <c r="D122" s="4" t="s">
        <v>1167</v>
      </c>
      <c r="E122" s="4" t="s">
        <v>1279</v>
      </c>
      <c r="F122" s="5">
        <v>10</v>
      </c>
      <c r="G122" s="6">
        <v>16250</v>
      </c>
      <c r="H122" s="12">
        <f t="shared" si="12"/>
        <v>1625</v>
      </c>
      <c r="I122" s="13">
        <f t="shared" si="13"/>
        <v>2437.5</v>
      </c>
      <c r="J122" s="13">
        <f t="shared" si="11"/>
        <v>20312.5</v>
      </c>
      <c r="K122" s="13">
        <f t="shared" si="8"/>
        <v>22343.75</v>
      </c>
      <c r="L122" s="7"/>
      <c r="M122" s="4" t="s">
        <v>1793</v>
      </c>
      <c r="N122" s="7" t="s">
        <v>1794</v>
      </c>
      <c r="O122" s="8" t="s">
        <v>1803</v>
      </c>
      <c r="P122" s="10">
        <v>45755</v>
      </c>
    </row>
    <row r="123" spans="1:16" ht="105" x14ac:dyDescent="0.2">
      <c r="A123" s="3" t="s">
        <v>1276</v>
      </c>
      <c r="B123" s="4" t="s">
        <v>1791</v>
      </c>
      <c r="C123" s="4" t="s">
        <v>1802</v>
      </c>
      <c r="D123" s="4" t="s">
        <v>1857</v>
      </c>
      <c r="E123" s="4" t="s">
        <v>1279</v>
      </c>
      <c r="F123" s="5">
        <v>10</v>
      </c>
      <c r="G123" s="6">
        <v>16250</v>
      </c>
      <c r="H123" s="12">
        <f t="shared" si="12"/>
        <v>1625</v>
      </c>
      <c r="I123" s="13">
        <f t="shared" si="13"/>
        <v>2437.5</v>
      </c>
      <c r="J123" s="13">
        <f t="shared" si="11"/>
        <v>20312.5</v>
      </c>
      <c r="K123" s="13">
        <f t="shared" si="8"/>
        <v>22343.75</v>
      </c>
      <c r="L123" s="7"/>
      <c r="M123" s="4" t="s">
        <v>1793</v>
      </c>
      <c r="N123" s="7" t="s">
        <v>1858</v>
      </c>
      <c r="O123" s="8" t="s">
        <v>1863</v>
      </c>
      <c r="P123" s="10">
        <v>45757</v>
      </c>
    </row>
    <row r="124" spans="1:16" ht="105" x14ac:dyDescent="0.2">
      <c r="A124" s="3" t="s">
        <v>1276</v>
      </c>
      <c r="B124" s="4" t="s">
        <v>1791</v>
      </c>
      <c r="C124" s="4" t="s">
        <v>1798</v>
      </c>
      <c r="D124" s="4" t="s">
        <v>1167</v>
      </c>
      <c r="E124" s="4" t="s">
        <v>1279</v>
      </c>
      <c r="F124" s="5">
        <v>5</v>
      </c>
      <c r="G124" s="6">
        <v>8125</v>
      </c>
      <c r="H124" s="12">
        <f t="shared" si="12"/>
        <v>812.5</v>
      </c>
      <c r="I124" s="13">
        <f t="shared" si="13"/>
        <v>1218.75</v>
      </c>
      <c r="J124" s="13">
        <f t="shared" si="11"/>
        <v>10156.25</v>
      </c>
      <c r="K124" s="13">
        <f t="shared" si="8"/>
        <v>11171.875</v>
      </c>
      <c r="L124" s="7"/>
      <c r="M124" s="4" t="s">
        <v>1793</v>
      </c>
      <c r="N124" s="7" t="s">
        <v>1794</v>
      </c>
      <c r="O124" s="8" t="s">
        <v>1799</v>
      </c>
      <c r="P124" s="10">
        <v>45755</v>
      </c>
    </row>
    <row r="125" spans="1:16" ht="105" x14ac:dyDescent="0.2">
      <c r="A125" s="3" t="s">
        <v>1276</v>
      </c>
      <c r="B125" s="4" t="s">
        <v>1791</v>
      </c>
      <c r="C125" s="4" t="s">
        <v>1798</v>
      </c>
      <c r="D125" s="4" t="s">
        <v>1857</v>
      </c>
      <c r="E125" s="4" t="s">
        <v>1279</v>
      </c>
      <c r="F125" s="5">
        <v>5</v>
      </c>
      <c r="G125" s="6">
        <v>8125</v>
      </c>
      <c r="H125" s="12">
        <f t="shared" si="12"/>
        <v>812.5</v>
      </c>
      <c r="I125" s="13">
        <f t="shared" si="13"/>
        <v>1218.75</v>
      </c>
      <c r="J125" s="13">
        <f t="shared" si="11"/>
        <v>10156.25</v>
      </c>
      <c r="K125" s="13">
        <f t="shared" si="8"/>
        <v>11171.875</v>
      </c>
      <c r="L125" s="7"/>
      <c r="M125" s="4" t="s">
        <v>1793</v>
      </c>
      <c r="N125" s="7" t="s">
        <v>1858</v>
      </c>
      <c r="O125" s="8" t="s">
        <v>1861</v>
      </c>
      <c r="P125" s="10">
        <v>45757</v>
      </c>
    </row>
    <row r="126" spans="1:16" ht="105" x14ac:dyDescent="0.2">
      <c r="A126" s="3" t="s">
        <v>1276</v>
      </c>
      <c r="B126" s="4" t="s">
        <v>1791</v>
      </c>
      <c r="C126" s="4" t="s">
        <v>1806</v>
      </c>
      <c r="D126" s="4" t="s">
        <v>1167</v>
      </c>
      <c r="E126" s="4" t="s">
        <v>1279</v>
      </c>
      <c r="F126" s="5">
        <v>50</v>
      </c>
      <c r="G126" s="6">
        <v>81250</v>
      </c>
      <c r="H126" s="12">
        <f t="shared" si="12"/>
        <v>8125</v>
      </c>
      <c r="I126" s="13">
        <f t="shared" si="13"/>
        <v>12187.5</v>
      </c>
      <c r="J126" s="13">
        <f t="shared" si="11"/>
        <v>101562.5</v>
      </c>
      <c r="K126" s="13">
        <f t="shared" si="8"/>
        <v>111718.75000000001</v>
      </c>
      <c r="L126" s="7"/>
      <c r="M126" s="4" t="s">
        <v>1793</v>
      </c>
      <c r="N126" s="7" t="s">
        <v>1794</v>
      </c>
      <c r="O126" s="8" t="s">
        <v>1807</v>
      </c>
      <c r="P126" s="10">
        <v>45755</v>
      </c>
    </row>
    <row r="127" spans="1:16" ht="105" x14ac:dyDescent="0.2">
      <c r="A127" s="3" t="s">
        <v>1276</v>
      </c>
      <c r="B127" s="4" t="s">
        <v>1791</v>
      </c>
      <c r="C127" s="4" t="s">
        <v>1806</v>
      </c>
      <c r="D127" s="4" t="s">
        <v>1857</v>
      </c>
      <c r="E127" s="4" t="s">
        <v>1279</v>
      </c>
      <c r="F127" s="5">
        <v>50</v>
      </c>
      <c r="G127" s="6">
        <v>81250</v>
      </c>
      <c r="H127" s="12">
        <f t="shared" si="12"/>
        <v>8125</v>
      </c>
      <c r="I127" s="13">
        <f t="shared" si="13"/>
        <v>12187.5</v>
      </c>
      <c r="J127" s="13">
        <f t="shared" si="11"/>
        <v>101562.5</v>
      </c>
      <c r="K127" s="13">
        <f t="shared" si="8"/>
        <v>111718.75000000001</v>
      </c>
      <c r="L127" s="7"/>
      <c r="M127" s="4" t="s">
        <v>1793</v>
      </c>
      <c r="N127" s="7" t="s">
        <v>1858</v>
      </c>
      <c r="O127" s="8" t="s">
        <v>1865</v>
      </c>
      <c r="P127" s="10">
        <v>45757</v>
      </c>
    </row>
    <row r="128" spans="1:16" ht="105" x14ac:dyDescent="0.2">
      <c r="A128" s="3" t="s">
        <v>1276</v>
      </c>
      <c r="B128" s="4" t="s">
        <v>1791</v>
      </c>
      <c r="C128" s="4" t="s">
        <v>1796</v>
      </c>
      <c r="D128" s="4" t="s">
        <v>1167</v>
      </c>
      <c r="E128" s="4" t="s">
        <v>1279</v>
      </c>
      <c r="F128" s="5">
        <v>1</v>
      </c>
      <c r="G128" s="6">
        <v>3250</v>
      </c>
      <c r="H128" s="12">
        <f t="shared" si="12"/>
        <v>325</v>
      </c>
      <c r="I128" s="13">
        <f t="shared" si="13"/>
        <v>487.5</v>
      </c>
      <c r="J128" s="13">
        <f t="shared" si="11"/>
        <v>4062.5</v>
      </c>
      <c r="K128" s="13">
        <f t="shared" si="8"/>
        <v>4468.75</v>
      </c>
      <c r="L128" s="7"/>
      <c r="M128" s="4" t="s">
        <v>1793</v>
      </c>
      <c r="N128" s="7" t="s">
        <v>1794</v>
      </c>
      <c r="O128" s="8" t="s">
        <v>1797</v>
      </c>
      <c r="P128" s="10">
        <v>45755</v>
      </c>
    </row>
    <row r="129" spans="1:16" ht="105" x14ac:dyDescent="0.2">
      <c r="A129" s="3" t="s">
        <v>1276</v>
      </c>
      <c r="B129" s="4" t="s">
        <v>1791</v>
      </c>
      <c r="C129" s="4" t="s">
        <v>1796</v>
      </c>
      <c r="D129" s="4" t="s">
        <v>1857</v>
      </c>
      <c r="E129" s="4" t="s">
        <v>1279</v>
      </c>
      <c r="F129" s="5">
        <v>1</v>
      </c>
      <c r="G129" s="6">
        <v>3250</v>
      </c>
      <c r="H129" s="12">
        <f t="shared" si="12"/>
        <v>325</v>
      </c>
      <c r="I129" s="13">
        <f t="shared" si="13"/>
        <v>487.5</v>
      </c>
      <c r="J129" s="13">
        <f t="shared" si="11"/>
        <v>4062.5</v>
      </c>
      <c r="K129" s="13">
        <f t="shared" si="8"/>
        <v>4468.75</v>
      </c>
      <c r="L129" s="7"/>
      <c r="M129" s="4" t="s">
        <v>1793</v>
      </c>
      <c r="N129" s="7" t="s">
        <v>1858</v>
      </c>
      <c r="O129" s="8" t="s">
        <v>1860</v>
      </c>
      <c r="P129" s="10">
        <v>45757</v>
      </c>
    </row>
    <row r="130" spans="1:16" ht="105" x14ac:dyDescent="0.2">
      <c r="A130" s="3" t="s">
        <v>1276</v>
      </c>
      <c r="B130" s="4" t="s">
        <v>1791</v>
      </c>
      <c r="C130" s="4" t="s">
        <v>1804</v>
      </c>
      <c r="D130" s="4" t="s">
        <v>1167</v>
      </c>
      <c r="E130" s="4" t="s">
        <v>1279</v>
      </c>
      <c r="F130" s="5">
        <v>10</v>
      </c>
      <c r="G130" s="6">
        <v>32500</v>
      </c>
      <c r="H130" s="12">
        <f t="shared" si="12"/>
        <v>3250</v>
      </c>
      <c r="I130" s="13">
        <f t="shared" si="13"/>
        <v>4875</v>
      </c>
      <c r="J130" s="13">
        <f t="shared" si="11"/>
        <v>40625</v>
      </c>
      <c r="K130" s="13">
        <f t="shared" si="8"/>
        <v>44687.5</v>
      </c>
      <c r="L130" s="7"/>
      <c r="M130" s="4" t="s">
        <v>1793</v>
      </c>
      <c r="N130" s="7" t="s">
        <v>1794</v>
      </c>
      <c r="O130" s="8" t="s">
        <v>1805</v>
      </c>
      <c r="P130" s="10">
        <v>45755</v>
      </c>
    </row>
    <row r="131" spans="1:16" ht="105" x14ac:dyDescent="0.2">
      <c r="A131" s="3" t="s">
        <v>1276</v>
      </c>
      <c r="B131" s="4" t="s">
        <v>1791</v>
      </c>
      <c r="C131" s="4" t="s">
        <v>1804</v>
      </c>
      <c r="D131" s="4" t="s">
        <v>1857</v>
      </c>
      <c r="E131" s="4" t="s">
        <v>1279</v>
      </c>
      <c r="F131" s="5">
        <v>10</v>
      </c>
      <c r="G131" s="6">
        <v>32500</v>
      </c>
      <c r="H131" s="12">
        <f t="shared" si="12"/>
        <v>3250</v>
      </c>
      <c r="I131" s="13">
        <f t="shared" si="13"/>
        <v>4875</v>
      </c>
      <c r="J131" s="13">
        <f t="shared" si="11"/>
        <v>40625</v>
      </c>
      <c r="K131" s="13">
        <f t="shared" si="8"/>
        <v>44687.5</v>
      </c>
      <c r="L131" s="7"/>
      <c r="M131" s="4" t="s">
        <v>1793</v>
      </c>
      <c r="N131" s="7" t="s">
        <v>1858</v>
      </c>
      <c r="O131" s="8" t="s">
        <v>1864</v>
      </c>
      <c r="P131" s="10">
        <v>45757</v>
      </c>
    </row>
    <row r="132" spans="1:16" ht="105" x14ac:dyDescent="0.2">
      <c r="A132" s="3" t="s">
        <v>1276</v>
      </c>
      <c r="B132" s="4" t="s">
        <v>1791</v>
      </c>
      <c r="C132" s="4" t="s">
        <v>1800</v>
      </c>
      <c r="D132" s="4" t="s">
        <v>1167</v>
      </c>
      <c r="E132" s="4" t="s">
        <v>1279</v>
      </c>
      <c r="F132" s="5">
        <v>5</v>
      </c>
      <c r="G132" s="6">
        <v>16250</v>
      </c>
      <c r="H132" s="12">
        <f t="shared" si="12"/>
        <v>1625</v>
      </c>
      <c r="I132" s="13">
        <f t="shared" si="13"/>
        <v>2437.5</v>
      </c>
      <c r="J132" s="13">
        <f t="shared" ref="J132:J163" si="14">G132+H132+I132</f>
        <v>20312.5</v>
      </c>
      <c r="K132" s="13">
        <f t="shared" ref="K132:K195" si="15">J132*1.1</f>
        <v>22343.75</v>
      </c>
      <c r="L132" s="7"/>
      <c r="M132" s="4" t="s">
        <v>1793</v>
      </c>
      <c r="N132" s="7" t="s">
        <v>1794</v>
      </c>
      <c r="O132" s="8" t="s">
        <v>1801</v>
      </c>
      <c r="P132" s="10">
        <v>45755</v>
      </c>
    </row>
    <row r="133" spans="1:16" ht="105" x14ac:dyDescent="0.2">
      <c r="A133" s="3" t="s">
        <v>1276</v>
      </c>
      <c r="B133" s="4" t="s">
        <v>1791</v>
      </c>
      <c r="C133" s="4" t="s">
        <v>1800</v>
      </c>
      <c r="D133" s="4" t="s">
        <v>1857</v>
      </c>
      <c r="E133" s="4" t="s">
        <v>1279</v>
      </c>
      <c r="F133" s="5">
        <v>5</v>
      </c>
      <c r="G133" s="6">
        <v>16250</v>
      </c>
      <c r="H133" s="12">
        <f t="shared" si="12"/>
        <v>1625</v>
      </c>
      <c r="I133" s="13">
        <f t="shared" si="13"/>
        <v>2437.5</v>
      </c>
      <c r="J133" s="13">
        <f t="shared" si="14"/>
        <v>20312.5</v>
      </c>
      <c r="K133" s="13">
        <f t="shared" si="15"/>
        <v>22343.75</v>
      </c>
      <c r="L133" s="7"/>
      <c r="M133" s="4" t="s">
        <v>1793</v>
      </c>
      <c r="N133" s="7" t="s">
        <v>1858</v>
      </c>
      <c r="O133" s="8" t="s">
        <v>1862</v>
      </c>
      <c r="P133" s="10">
        <v>45757</v>
      </c>
    </row>
    <row r="134" spans="1:16" ht="105" x14ac:dyDescent="0.2">
      <c r="A134" s="3" t="s">
        <v>1276</v>
      </c>
      <c r="B134" s="4" t="s">
        <v>1791</v>
      </c>
      <c r="C134" s="4" t="s">
        <v>1808</v>
      </c>
      <c r="D134" s="4" t="s">
        <v>1167</v>
      </c>
      <c r="E134" s="4" t="s">
        <v>1279</v>
      </c>
      <c r="F134" s="5">
        <v>50</v>
      </c>
      <c r="G134" s="6">
        <v>162500</v>
      </c>
      <c r="H134" s="12">
        <f t="shared" si="12"/>
        <v>16250</v>
      </c>
      <c r="I134" s="13">
        <f t="shared" si="13"/>
        <v>24375</v>
      </c>
      <c r="J134" s="13">
        <f t="shared" si="14"/>
        <v>203125</v>
      </c>
      <c r="K134" s="13">
        <f t="shared" si="15"/>
        <v>223437.50000000003</v>
      </c>
      <c r="L134" s="7"/>
      <c r="M134" s="4" t="s">
        <v>1793</v>
      </c>
      <c r="N134" s="7" t="s">
        <v>1794</v>
      </c>
      <c r="O134" s="8" t="s">
        <v>1809</v>
      </c>
      <c r="P134" s="10">
        <v>45755</v>
      </c>
    </row>
    <row r="135" spans="1:16" ht="105" x14ac:dyDescent="0.2">
      <c r="A135" s="3" t="s">
        <v>1276</v>
      </c>
      <c r="B135" s="4" t="s">
        <v>1791</v>
      </c>
      <c r="C135" s="4" t="s">
        <v>1808</v>
      </c>
      <c r="D135" s="4" t="s">
        <v>1857</v>
      </c>
      <c r="E135" s="4" t="s">
        <v>1279</v>
      </c>
      <c r="F135" s="5">
        <v>50</v>
      </c>
      <c r="G135" s="6">
        <v>162500</v>
      </c>
      <c r="H135" s="12">
        <f t="shared" si="12"/>
        <v>16250</v>
      </c>
      <c r="I135" s="13">
        <f t="shared" si="13"/>
        <v>24375</v>
      </c>
      <c r="J135" s="13">
        <f t="shared" si="14"/>
        <v>203125</v>
      </c>
      <c r="K135" s="13">
        <f t="shared" si="15"/>
        <v>223437.50000000003</v>
      </c>
      <c r="L135" s="7"/>
      <c r="M135" s="4" t="s">
        <v>1793</v>
      </c>
      <c r="N135" s="7" t="s">
        <v>1858</v>
      </c>
      <c r="O135" s="8" t="s">
        <v>1866</v>
      </c>
      <c r="P135" s="10">
        <v>45757</v>
      </c>
    </row>
    <row r="136" spans="1:16" ht="120" x14ac:dyDescent="0.2">
      <c r="A136" s="3" t="s">
        <v>19</v>
      </c>
      <c r="B136" s="4" t="s">
        <v>19</v>
      </c>
      <c r="C136" s="4" t="s">
        <v>437</v>
      </c>
      <c r="D136" s="4" t="s">
        <v>427</v>
      </c>
      <c r="E136" s="4" t="s">
        <v>187</v>
      </c>
      <c r="F136" s="5">
        <v>90</v>
      </c>
      <c r="G136" s="6">
        <v>332.43</v>
      </c>
      <c r="H136" s="12">
        <f t="shared" ref="H136:H142" si="16">G136*0.14</f>
        <v>46.540200000000006</v>
      </c>
      <c r="I136" s="13">
        <f t="shared" ref="I136:I142" si="17">G136*0.22</f>
        <v>73.134600000000006</v>
      </c>
      <c r="J136" s="13">
        <f t="shared" si="14"/>
        <v>452.10480000000007</v>
      </c>
      <c r="K136" s="13">
        <f t="shared" si="15"/>
        <v>497.31528000000014</v>
      </c>
      <c r="L136" s="7"/>
      <c r="M136" s="4" t="s">
        <v>1057</v>
      </c>
      <c r="N136" s="7" t="s">
        <v>1633</v>
      </c>
      <c r="O136" s="8" t="s">
        <v>1635</v>
      </c>
      <c r="P136" s="10">
        <v>45750</v>
      </c>
    </row>
    <row r="137" spans="1:16" ht="120" x14ac:dyDescent="0.2">
      <c r="A137" s="3" t="s">
        <v>19</v>
      </c>
      <c r="B137" s="4" t="s">
        <v>19</v>
      </c>
      <c r="C137" s="4" t="s">
        <v>1175</v>
      </c>
      <c r="D137" s="4" t="s">
        <v>427</v>
      </c>
      <c r="E137" s="4" t="s">
        <v>187</v>
      </c>
      <c r="F137" s="5">
        <v>90</v>
      </c>
      <c r="G137" s="6">
        <v>228.9</v>
      </c>
      <c r="H137" s="12">
        <f t="shared" si="16"/>
        <v>32.046000000000006</v>
      </c>
      <c r="I137" s="13">
        <f t="shared" si="17"/>
        <v>50.358000000000004</v>
      </c>
      <c r="J137" s="13">
        <f t="shared" si="14"/>
        <v>311.30400000000003</v>
      </c>
      <c r="K137" s="13">
        <f t="shared" si="15"/>
        <v>342.43440000000004</v>
      </c>
      <c r="L137" s="7"/>
      <c r="M137" s="4" t="s">
        <v>1057</v>
      </c>
      <c r="N137" s="7" t="s">
        <v>1633</v>
      </c>
      <c r="O137" s="8" t="s">
        <v>1634</v>
      </c>
      <c r="P137" s="10">
        <v>45750</v>
      </c>
    </row>
    <row r="138" spans="1:16" ht="120" x14ac:dyDescent="0.2">
      <c r="A138" s="3" t="s">
        <v>19</v>
      </c>
      <c r="B138" s="4" t="s">
        <v>453</v>
      </c>
      <c r="C138" s="4" t="s">
        <v>640</v>
      </c>
      <c r="D138" s="4" t="s">
        <v>600</v>
      </c>
      <c r="E138" s="4" t="s">
        <v>187</v>
      </c>
      <c r="F138" s="5">
        <v>90</v>
      </c>
      <c r="G138" s="6">
        <v>385.33</v>
      </c>
      <c r="H138" s="12">
        <f t="shared" si="16"/>
        <v>53.946200000000005</v>
      </c>
      <c r="I138" s="13">
        <f t="shared" si="17"/>
        <v>84.772599999999997</v>
      </c>
      <c r="J138" s="13">
        <f t="shared" si="14"/>
        <v>524.04880000000003</v>
      </c>
      <c r="K138" s="13">
        <f t="shared" si="15"/>
        <v>576.45368000000008</v>
      </c>
      <c r="L138" s="7"/>
      <c r="M138" s="4" t="s">
        <v>1316</v>
      </c>
      <c r="N138" s="7" t="s">
        <v>1819</v>
      </c>
      <c r="O138" s="8" t="s">
        <v>1820</v>
      </c>
      <c r="P138" s="10">
        <v>45756</v>
      </c>
    </row>
    <row r="139" spans="1:16" ht="120" x14ac:dyDescent="0.2">
      <c r="A139" s="3" t="s">
        <v>19</v>
      </c>
      <c r="B139" s="4" t="s">
        <v>453</v>
      </c>
      <c r="C139" s="4" t="s">
        <v>648</v>
      </c>
      <c r="D139" s="4" t="s">
        <v>600</v>
      </c>
      <c r="E139" s="4" t="s">
        <v>187</v>
      </c>
      <c r="F139" s="5">
        <v>90</v>
      </c>
      <c r="G139" s="6">
        <v>222.03</v>
      </c>
      <c r="H139" s="12">
        <f t="shared" si="16"/>
        <v>31.084200000000003</v>
      </c>
      <c r="I139" s="13">
        <f t="shared" si="17"/>
        <v>48.846600000000002</v>
      </c>
      <c r="J139" s="13">
        <f t="shared" si="14"/>
        <v>301.96080000000001</v>
      </c>
      <c r="K139" s="13">
        <f t="shared" si="15"/>
        <v>332.15688000000006</v>
      </c>
      <c r="L139" s="7"/>
      <c r="M139" s="4" t="s">
        <v>1316</v>
      </c>
      <c r="N139" s="7" t="s">
        <v>1819</v>
      </c>
      <c r="O139" s="8" t="s">
        <v>1821</v>
      </c>
      <c r="P139" s="10">
        <v>45756</v>
      </c>
    </row>
    <row r="140" spans="1:16" ht="75" x14ac:dyDescent="0.2">
      <c r="A140" s="3" t="s">
        <v>282</v>
      </c>
      <c r="B140" s="4" t="s">
        <v>282</v>
      </c>
      <c r="C140" s="4" t="s">
        <v>865</v>
      </c>
      <c r="D140" s="4" t="s">
        <v>358</v>
      </c>
      <c r="E140" s="4" t="s">
        <v>284</v>
      </c>
      <c r="F140" s="5">
        <v>30</v>
      </c>
      <c r="G140" s="6">
        <v>335.04</v>
      </c>
      <c r="H140" s="12">
        <f t="shared" si="16"/>
        <v>46.905600000000007</v>
      </c>
      <c r="I140" s="13">
        <f t="shared" si="17"/>
        <v>73.708800000000011</v>
      </c>
      <c r="J140" s="13">
        <f t="shared" si="14"/>
        <v>455.65440000000001</v>
      </c>
      <c r="K140" s="13">
        <f t="shared" si="15"/>
        <v>501.21984000000003</v>
      </c>
      <c r="L140" s="7"/>
      <c r="M140" s="4" t="s">
        <v>866</v>
      </c>
      <c r="N140" s="7" t="s">
        <v>1786</v>
      </c>
      <c r="O140" s="8" t="s">
        <v>1158</v>
      </c>
      <c r="P140" s="10">
        <v>45759</v>
      </c>
    </row>
    <row r="141" spans="1:16" ht="75" x14ac:dyDescent="0.2">
      <c r="A141" s="3" t="s">
        <v>282</v>
      </c>
      <c r="B141" s="4" t="s">
        <v>282</v>
      </c>
      <c r="C141" s="4" t="s">
        <v>557</v>
      </c>
      <c r="D141" s="4" t="s">
        <v>358</v>
      </c>
      <c r="E141" s="4" t="s">
        <v>284</v>
      </c>
      <c r="F141" s="5">
        <v>30</v>
      </c>
      <c r="G141" s="6">
        <v>335.04</v>
      </c>
      <c r="H141" s="12">
        <f t="shared" si="16"/>
        <v>46.905600000000007</v>
      </c>
      <c r="I141" s="13">
        <f t="shared" si="17"/>
        <v>73.708800000000011</v>
      </c>
      <c r="J141" s="13">
        <f t="shared" si="14"/>
        <v>455.65440000000001</v>
      </c>
      <c r="K141" s="13">
        <f t="shared" si="15"/>
        <v>501.21984000000003</v>
      </c>
      <c r="L141" s="7"/>
      <c r="M141" s="4" t="s">
        <v>866</v>
      </c>
      <c r="N141" s="7" t="s">
        <v>1786</v>
      </c>
      <c r="O141" s="8" t="s">
        <v>558</v>
      </c>
      <c r="P141" s="10">
        <v>45759</v>
      </c>
    </row>
    <row r="142" spans="1:16" ht="75" x14ac:dyDescent="0.2">
      <c r="A142" s="3" t="s">
        <v>282</v>
      </c>
      <c r="B142" s="4" t="s">
        <v>283</v>
      </c>
      <c r="C142" s="4" t="s">
        <v>1155</v>
      </c>
      <c r="D142" s="4" t="s">
        <v>352</v>
      </c>
      <c r="E142" s="4" t="s">
        <v>284</v>
      </c>
      <c r="F142" s="5">
        <v>30</v>
      </c>
      <c r="G142" s="6">
        <v>363.2</v>
      </c>
      <c r="H142" s="12">
        <f t="shared" si="16"/>
        <v>50.848000000000006</v>
      </c>
      <c r="I142" s="13">
        <f t="shared" si="17"/>
        <v>79.903999999999996</v>
      </c>
      <c r="J142" s="13">
        <f t="shared" si="14"/>
        <v>493.952</v>
      </c>
      <c r="K142" s="13">
        <f t="shared" si="15"/>
        <v>543.34720000000004</v>
      </c>
      <c r="L142" s="7"/>
      <c r="M142" s="4" t="s">
        <v>1156</v>
      </c>
      <c r="N142" s="7" t="s">
        <v>1786</v>
      </c>
      <c r="O142" s="8" t="s">
        <v>1157</v>
      </c>
      <c r="P142" s="10">
        <v>45759</v>
      </c>
    </row>
    <row r="143" spans="1:16" ht="195" x14ac:dyDescent="0.2">
      <c r="A143" s="3" t="s">
        <v>92</v>
      </c>
      <c r="B143" s="4" t="s">
        <v>1093</v>
      </c>
      <c r="C143" s="4" t="s">
        <v>411</v>
      </c>
      <c r="D143" s="4" t="s">
        <v>1094</v>
      </c>
      <c r="E143" s="4" t="s">
        <v>250</v>
      </c>
      <c r="F143" s="5">
        <v>10</v>
      </c>
      <c r="G143" s="6">
        <v>9407.6</v>
      </c>
      <c r="H143" s="12">
        <f>G143*0.1</f>
        <v>940.7600000000001</v>
      </c>
      <c r="I143" s="13">
        <f>G143*0.15</f>
        <v>1411.14</v>
      </c>
      <c r="J143" s="13">
        <f t="shared" si="14"/>
        <v>11759.5</v>
      </c>
      <c r="K143" s="13">
        <f t="shared" si="15"/>
        <v>12935.45</v>
      </c>
      <c r="L143" s="7"/>
      <c r="M143" s="4" t="s">
        <v>1095</v>
      </c>
      <c r="N143" s="7" t="s">
        <v>1686</v>
      </c>
      <c r="O143" s="8" t="s">
        <v>1141</v>
      </c>
      <c r="P143" s="10">
        <v>45754</v>
      </c>
    </row>
    <row r="144" spans="1:16" ht="195" x14ac:dyDescent="0.2">
      <c r="A144" s="3" t="s">
        <v>92</v>
      </c>
      <c r="B144" s="4" t="s">
        <v>1093</v>
      </c>
      <c r="C144" s="4" t="s">
        <v>1177</v>
      </c>
      <c r="D144" s="4" t="s">
        <v>1094</v>
      </c>
      <c r="E144" s="4" t="s">
        <v>250</v>
      </c>
      <c r="F144" s="5">
        <v>10</v>
      </c>
      <c r="G144" s="6">
        <v>9407.6</v>
      </c>
      <c r="H144" s="12">
        <f>G144*0.1</f>
        <v>940.7600000000001</v>
      </c>
      <c r="I144" s="13">
        <f>G144*0.15</f>
        <v>1411.14</v>
      </c>
      <c r="J144" s="13">
        <f t="shared" si="14"/>
        <v>11759.5</v>
      </c>
      <c r="K144" s="13">
        <f t="shared" si="15"/>
        <v>12935.45</v>
      </c>
      <c r="L144" s="7"/>
      <c r="M144" s="4" t="s">
        <v>1095</v>
      </c>
      <c r="N144" s="7" t="s">
        <v>1686</v>
      </c>
      <c r="O144" s="8" t="s">
        <v>1096</v>
      </c>
      <c r="P144" s="10">
        <v>45754</v>
      </c>
    </row>
    <row r="145" spans="1:16" ht="105" x14ac:dyDescent="0.2">
      <c r="A145" s="3" t="s">
        <v>20</v>
      </c>
      <c r="B145" s="4" t="s">
        <v>903</v>
      </c>
      <c r="C145" s="4" t="s">
        <v>1708</v>
      </c>
      <c r="D145" s="4" t="s">
        <v>361</v>
      </c>
      <c r="E145" s="4" t="s">
        <v>254</v>
      </c>
      <c r="F145" s="5">
        <v>1</v>
      </c>
      <c r="G145" s="6">
        <v>152.97</v>
      </c>
      <c r="H145" s="12">
        <f>G145*0.14</f>
        <v>21.415800000000001</v>
      </c>
      <c r="I145" s="13">
        <f>G145*0.22</f>
        <v>33.653399999999998</v>
      </c>
      <c r="J145" s="13">
        <f t="shared" si="14"/>
        <v>208.03919999999999</v>
      </c>
      <c r="K145" s="13">
        <f t="shared" si="15"/>
        <v>228.84312</v>
      </c>
      <c r="L145" s="7"/>
      <c r="M145" s="4" t="s">
        <v>1703</v>
      </c>
      <c r="N145" s="7" t="s">
        <v>1704</v>
      </c>
      <c r="O145" s="8" t="s">
        <v>1709</v>
      </c>
      <c r="P145" s="10">
        <v>45754</v>
      </c>
    </row>
    <row r="146" spans="1:16" ht="120" x14ac:dyDescent="0.2">
      <c r="A146" s="3" t="s">
        <v>20</v>
      </c>
      <c r="B146" s="4" t="s">
        <v>903</v>
      </c>
      <c r="C146" s="4" t="s">
        <v>1702</v>
      </c>
      <c r="D146" s="4" t="s">
        <v>361</v>
      </c>
      <c r="E146" s="4" t="s">
        <v>254</v>
      </c>
      <c r="F146" s="5">
        <v>50</v>
      </c>
      <c r="G146" s="6">
        <v>6366.95</v>
      </c>
      <c r="H146" s="12">
        <f>G146*0.1</f>
        <v>636.69500000000005</v>
      </c>
      <c r="I146" s="13">
        <f>G146*0.15</f>
        <v>955.0424999999999</v>
      </c>
      <c r="J146" s="13">
        <f t="shared" si="14"/>
        <v>7958.6874999999991</v>
      </c>
      <c r="K146" s="13">
        <f t="shared" si="15"/>
        <v>8754.5562499999996</v>
      </c>
      <c r="L146" s="7"/>
      <c r="M146" s="4" t="s">
        <v>1703</v>
      </c>
      <c r="N146" s="7" t="s">
        <v>1704</v>
      </c>
      <c r="O146" s="8" t="s">
        <v>1705</v>
      </c>
      <c r="P146" s="10">
        <v>45754</v>
      </c>
    </row>
    <row r="147" spans="1:16" ht="105" x14ac:dyDescent="0.2">
      <c r="A147" s="3" t="s">
        <v>20</v>
      </c>
      <c r="B147" s="4" t="s">
        <v>903</v>
      </c>
      <c r="C147" s="4" t="s">
        <v>1710</v>
      </c>
      <c r="D147" s="4" t="s">
        <v>361</v>
      </c>
      <c r="E147" s="4" t="s">
        <v>254</v>
      </c>
      <c r="F147" s="5">
        <v>1</v>
      </c>
      <c r="G147" s="6">
        <v>284.85000000000002</v>
      </c>
      <c r="H147" s="12">
        <f>G147*0.14</f>
        <v>39.879000000000005</v>
      </c>
      <c r="I147" s="13">
        <f>G147*0.22</f>
        <v>62.667000000000009</v>
      </c>
      <c r="J147" s="13">
        <f t="shared" si="14"/>
        <v>387.39600000000007</v>
      </c>
      <c r="K147" s="13">
        <f t="shared" si="15"/>
        <v>426.13560000000012</v>
      </c>
      <c r="L147" s="7"/>
      <c r="M147" s="4" t="s">
        <v>1703</v>
      </c>
      <c r="N147" s="7" t="s">
        <v>1704</v>
      </c>
      <c r="O147" s="8" t="s">
        <v>1711</v>
      </c>
      <c r="P147" s="10">
        <v>45754</v>
      </c>
    </row>
    <row r="148" spans="1:16" ht="120" x14ac:dyDescent="0.2">
      <c r="A148" s="3" t="s">
        <v>20</v>
      </c>
      <c r="B148" s="4" t="s">
        <v>903</v>
      </c>
      <c r="C148" s="4" t="s">
        <v>1706</v>
      </c>
      <c r="D148" s="4" t="s">
        <v>361</v>
      </c>
      <c r="E148" s="4" t="s">
        <v>254</v>
      </c>
      <c r="F148" s="5">
        <v>50</v>
      </c>
      <c r="G148" s="6">
        <v>11855.7</v>
      </c>
      <c r="H148" s="12">
        <f>G148*0.1</f>
        <v>1185.5700000000002</v>
      </c>
      <c r="I148" s="13">
        <f>G148*0.15</f>
        <v>1778.355</v>
      </c>
      <c r="J148" s="13">
        <f t="shared" si="14"/>
        <v>14819.625</v>
      </c>
      <c r="K148" s="13">
        <f t="shared" si="15"/>
        <v>16301.587500000001</v>
      </c>
      <c r="L148" s="7"/>
      <c r="M148" s="4" t="s">
        <v>1703</v>
      </c>
      <c r="N148" s="7" t="s">
        <v>1704</v>
      </c>
      <c r="O148" s="8" t="s">
        <v>1707</v>
      </c>
      <c r="P148" s="10">
        <v>45754</v>
      </c>
    </row>
    <row r="149" spans="1:16" ht="105" x14ac:dyDescent="0.2">
      <c r="A149" s="3" t="s">
        <v>212</v>
      </c>
      <c r="B149" s="4" t="s">
        <v>889</v>
      </c>
      <c r="C149" s="4" t="s">
        <v>1098</v>
      </c>
      <c r="D149" s="4" t="s">
        <v>1042</v>
      </c>
      <c r="E149" s="4" t="s">
        <v>213</v>
      </c>
      <c r="F149" s="5">
        <v>28</v>
      </c>
      <c r="G149" s="6">
        <v>423.83</v>
      </c>
      <c r="H149" s="12">
        <f t="shared" ref="H149:H154" si="18">G149*0.14</f>
        <v>59.336200000000005</v>
      </c>
      <c r="I149" s="13">
        <f t="shared" ref="I149:I154" si="19">G149*0.22</f>
        <v>93.242599999999996</v>
      </c>
      <c r="J149" s="13">
        <f t="shared" si="14"/>
        <v>576.40880000000004</v>
      </c>
      <c r="K149" s="13">
        <f t="shared" si="15"/>
        <v>634.04968000000008</v>
      </c>
      <c r="L149" s="7"/>
      <c r="M149" s="4" t="s">
        <v>890</v>
      </c>
      <c r="N149" s="7" t="s">
        <v>1655</v>
      </c>
      <c r="O149" s="8" t="s">
        <v>1099</v>
      </c>
      <c r="P149" s="10">
        <v>45751</v>
      </c>
    </row>
    <row r="150" spans="1:16" ht="75" x14ac:dyDescent="0.2">
      <c r="A150" s="3" t="s">
        <v>21</v>
      </c>
      <c r="B150" s="4" t="s">
        <v>21</v>
      </c>
      <c r="C150" s="4" t="s">
        <v>277</v>
      </c>
      <c r="D150" s="4" t="s">
        <v>338</v>
      </c>
      <c r="E150" s="4" t="s">
        <v>193</v>
      </c>
      <c r="F150" s="5">
        <v>50</v>
      </c>
      <c r="G150" s="6">
        <v>100.64</v>
      </c>
      <c r="H150" s="12">
        <f t="shared" si="18"/>
        <v>14.089600000000001</v>
      </c>
      <c r="I150" s="13">
        <f t="shared" si="19"/>
        <v>22.140799999999999</v>
      </c>
      <c r="J150" s="13">
        <f t="shared" si="14"/>
        <v>136.87040000000002</v>
      </c>
      <c r="K150" s="13">
        <f t="shared" si="15"/>
        <v>150.55744000000004</v>
      </c>
      <c r="L150" s="7"/>
      <c r="M150" s="4" t="s">
        <v>1735</v>
      </c>
      <c r="N150" s="7" t="s">
        <v>1736</v>
      </c>
      <c r="O150" s="8" t="s">
        <v>749</v>
      </c>
      <c r="P150" s="10">
        <v>45755</v>
      </c>
    </row>
    <row r="151" spans="1:16" ht="105" x14ac:dyDescent="0.2">
      <c r="A151" s="3" t="s">
        <v>21</v>
      </c>
      <c r="B151" s="4" t="s">
        <v>758</v>
      </c>
      <c r="C151" s="4" t="s">
        <v>720</v>
      </c>
      <c r="D151" s="4" t="s">
        <v>971</v>
      </c>
      <c r="E151" s="4" t="s">
        <v>193</v>
      </c>
      <c r="F151" s="5">
        <v>30</v>
      </c>
      <c r="G151" s="6">
        <v>153.11000000000001</v>
      </c>
      <c r="H151" s="12">
        <f t="shared" si="18"/>
        <v>21.435400000000005</v>
      </c>
      <c r="I151" s="13">
        <f t="shared" si="19"/>
        <v>33.684200000000004</v>
      </c>
      <c r="J151" s="13">
        <f t="shared" si="14"/>
        <v>208.22960000000003</v>
      </c>
      <c r="K151" s="13">
        <f t="shared" si="15"/>
        <v>229.05256000000006</v>
      </c>
      <c r="L151" s="7"/>
      <c r="M151" s="4" t="s">
        <v>225</v>
      </c>
      <c r="N151" s="7" t="s">
        <v>1811</v>
      </c>
      <c r="O151" s="8" t="s">
        <v>228</v>
      </c>
      <c r="P151" s="10">
        <v>45756</v>
      </c>
    </row>
    <row r="152" spans="1:16" ht="105" x14ac:dyDescent="0.2">
      <c r="A152" s="3" t="s">
        <v>21</v>
      </c>
      <c r="B152" s="4" t="s">
        <v>758</v>
      </c>
      <c r="C152" s="4" t="s">
        <v>227</v>
      </c>
      <c r="D152" s="4" t="s">
        <v>971</v>
      </c>
      <c r="E152" s="4" t="s">
        <v>193</v>
      </c>
      <c r="F152" s="5">
        <v>30</v>
      </c>
      <c r="G152" s="6">
        <v>153.11000000000001</v>
      </c>
      <c r="H152" s="12">
        <f t="shared" si="18"/>
        <v>21.435400000000005</v>
      </c>
      <c r="I152" s="13">
        <f t="shared" si="19"/>
        <v>33.684200000000004</v>
      </c>
      <c r="J152" s="13">
        <f t="shared" si="14"/>
        <v>208.22960000000003</v>
      </c>
      <c r="K152" s="13">
        <f t="shared" si="15"/>
        <v>229.05256000000006</v>
      </c>
      <c r="L152" s="7"/>
      <c r="M152" s="4" t="s">
        <v>1271</v>
      </c>
      <c r="N152" s="7" t="s">
        <v>1811</v>
      </c>
      <c r="O152" s="8" t="s">
        <v>1273</v>
      </c>
      <c r="P152" s="10">
        <v>45756</v>
      </c>
    </row>
    <row r="153" spans="1:16" ht="105" x14ac:dyDescent="0.2">
      <c r="A153" s="3" t="s">
        <v>21</v>
      </c>
      <c r="B153" s="4" t="s">
        <v>758</v>
      </c>
      <c r="C153" s="4" t="s">
        <v>224</v>
      </c>
      <c r="D153" s="4" t="s">
        <v>971</v>
      </c>
      <c r="E153" s="4" t="s">
        <v>193</v>
      </c>
      <c r="F153" s="5">
        <v>90</v>
      </c>
      <c r="G153" s="6">
        <v>342.69</v>
      </c>
      <c r="H153" s="12">
        <f t="shared" si="18"/>
        <v>47.976600000000005</v>
      </c>
      <c r="I153" s="13">
        <f t="shared" si="19"/>
        <v>75.391800000000003</v>
      </c>
      <c r="J153" s="13">
        <f t="shared" si="14"/>
        <v>466.05840000000001</v>
      </c>
      <c r="K153" s="13">
        <f t="shared" si="15"/>
        <v>512.66424000000006</v>
      </c>
      <c r="L153" s="7"/>
      <c r="M153" s="4" t="s">
        <v>225</v>
      </c>
      <c r="N153" s="7" t="s">
        <v>1811</v>
      </c>
      <c r="O153" s="8" t="s">
        <v>226</v>
      </c>
      <c r="P153" s="10">
        <v>45756</v>
      </c>
    </row>
    <row r="154" spans="1:16" ht="105" x14ac:dyDescent="0.2">
      <c r="A154" s="3" t="s">
        <v>21</v>
      </c>
      <c r="B154" s="4" t="s">
        <v>758</v>
      </c>
      <c r="C154" s="4" t="s">
        <v>224</v>
      </c>
      <c r="D154" s="4" t="s">
        <v>971</v>
      </c>
      <c r="E154" s="4" t="s">
        <v>193</v>
      </c>
      <c r="F154" s="5">
        <v>90</v>
      </c>
      <c r="G154" s="6">
        <v>342.69</v>
      </c>
      <c r="H154" s="12">
        <f t="shared" si="18"/>
        <v>47.976600000000005</v>
      </c>
      <c r="I154" s="13">
        <f t="shared" si="19"/>
        <v>75.391800000000003</v>
      </c>
      <c r="J154" s="13">
        <f t="shared" si="14"/>
        <v>466.05840000000001</v>
      </c>
      <c r="K154" s="13">
        <f t="shared" si="15"/>
        <v>512.66424000000006</v>
      </c>
      <c r="L154" s="7"/>
      <c r="M154" s="4" t="s">
        <v>1271</v>
      </c>
      <c r="N154" s="7" t="s">
        <v>1811</v>
      </c>
      <c r="O154" s="8" t="s">
        <v>1272</v>
      </c>
      <c r="P154" s="10">
        <v>45756</v>
      </c>
    </row>
    <row r="155" spans="1:16" ht="90" x14ac:dyDescent="0.2">
      <c r="A155" s="3" t="s">
        <v>107</v>
      </c>
      <c r="B155" s="4" t="s">
        <v>107</v>
      </c>
      <c r="C155" s="4" t="s">
        <v>618</v>
      </c>
      <c r="D155" s="4" t="s">
        <v>367</v>
      </c>
      <c r="E155" s="4" t="s">
        <v>356</v>
      </c>
      <c r="F155" s="5">
        <v>14</v>
      </c>
      <c r="G155" s="6">
        <v>9025.7000000000007</v>
      </c>
      <c r="H155" s="12">
        <f>G155*0.1</f>
        <v>902.57000000000016</v>
      </c>
      <c r="I155" s="13">
        <f>G155*0.15</f>
        <v>1353.855</v>
      </c>
      <c r="J155" s="13">
        <f t="shared" si="14"/>
        <v>11282.125</v>
      </c>
      <c r="K155" s="13">
        <f t="shared" si="15"/>
        <v>12410.337500000001</v>
      </c>
      <c r="L155" s="7"/>
      <c r="M155" s="4" t="s">
        <v>1729</v>
      </c>
      <c r="N155" s="7" t="s">
        <v>1730</v>
      </c>
      <c r="O155" s="8" t="s">
        <v>1731</v>
      </c>
      <c r="P155" s="10">
        <v>45754</v>
      </c>
    </row>
    <row r="156" spans="1:16" ht="120" x14ac:dyDescent="0.2">
      <c r="A156" s="3" t="s">
        <v>107</v>
      </c>
      <c r="B156" s="4" t="s">
        <v>1026</v>
      </c>
      <c r="C156" s="4" t="s">
        <v>1712</v>
      </c>
      <c r="D156" s="4" t="s">
        <v>361</v>
      </c>
      <c r="E156" s="4" t="s">
        <v>356</v>
      </c>
      <c r="F156" s="5">
        <v>1</v>
      </c>
      <c r="G156" s="6">
        <v>2958.41</v>
      </c>
      <c r="H156" s="12">
        <f>G156*0.1</f>
        <v>295.84100000000001</v>
      </c>
      <c r="I156" s="13">
        <f>G156*0.15</f>
        <v>443.76149999999996</v>
      </c>
      <c r="J156" s="13">
        <f t="shared" si="14"/>
        <v>3698.0124999999998</v>
      </c>
      <c r="K156" s="13">
        <f t="shared" si="15"/>
        <v>4067.8137500000003</v>
      </c>
      <c r="L156" s="7"/>
      <c r="M156" s="4" t="s">
        <v>1713</v>
      </c>
      <c r="N156" s="7" t="s">
        <v>1714</v>
      </c>
      <c r="O156" s="8" t="s">
        <v>1715</v>
      </c>
      <c r="P156" s="10">
        <v>45754</v>
      </c>
    </row>
    <row r="157" spans="1:16" ht="120" x14ac:dyDescent="0.2">
      <c r="A157" s="3" t="s">
        <v>90</v>
      </c>
      <c r="B157" s="4" t="s">
        <v>91</v>
      </c>
      <c r="C157" s="4" t="s">
        <v>527</v>
      </c>
      <c r="D157" s="4" t="s">
        <v>1874</v>
      </c>
      <c r="E157" s="4" t="s">
        <v>333</v>
      </c>
      <c r="F157" s="5">
        <v>10</v>
      </c>
      <c r="G157" s="6">
        <v>2604</v>
      </c>
      <c r="H157" s="12">
        <f>G157*0.1</f>
        <v>260.40000000000003</v>
      </c>
      <c r="I157" s="13">
        <f>G157*0.15</f>
        <v>390.59999999999997</v>
      </c>
      <c r="J157" s="13">
        <f t="shared" si="14"/>
        <v>3255</v>
      </c>
      <c r="K157" s="13">
        <f t="shared" si="15"/>
        <v>3580.5000000000005</v>
      </c>
      <c r="L157" s="7"/>
      <c r="M157" s="4" t="s">
        <v>729</v>
      </c>
      <c r="N157" s="7" t="s">
        <v>1876</v>
      </c>
      <c r="O157" s="8" t="s">
        <v>731</v>
      </c>
      <c r="P157" s="10">
        <v>45755</v>
      </c>
    </row>
    <row r="158" spans="1:16" ht="120" x14ac:dyDescent="0.2">
      <c r="A158" s="3" t="s">
        <v>90</v>
      </c>
      <c r="B158" s="4" t="s">
        <v>91</v>
      </c>
      <c r="C158" s="4" t="s">
        <v>619</v>
      </c>
      <c r="D158" s="4" t="s">
        <v>1874</v>
      </c>
      <c r="E158" s="4" t="s">
        <v>333</v>
      </c>
      <c r="F158" s="5">
        <v>5</v>
      </c>
      <c r="G158" s="6">
        <v>1404.25</v>
      </c>
      <c r="H158" s="12">
        <f>G158*0.1</f>
        <v>140.42500000000001</v>
      </c>
      <c r="I158" s="13">
        <f>G158*0.15</f>
        <v>210.63749999999999</v>
      </c>
      <c r="J158" s="13">
        <f t="shared" si="14"/>
        <v>1755.3125</v>
      </c>
      <c r="K158" s="13">
        <f t="shared" si="15"/>
        <v>1930.8437500000002</v>
      </c>
      <c r="L158" s="7"/>
      <c r="M158" s="4" t="s">
        <v>729</v>
      </c>
      <c r="N158" s="7" t="s">
        <v>1875</v>
      </c>
      <c r="O158" s="8" t="s">
        <v>730</v>
      </c>
      <c r="P158" s="10">
        <v>45755</v>
      </c>
    </row>
    <row r="159" spans="1:16" ht="60" x14ac:dyDescent="0.2">
      <c r="A159" s="3" t="s">
        <v>85</v>
      </c>
      <c r="B159" s="4" t="s">
        <v>85</v>
      </c>
      <c r="C159" s="4" t="s">
        <v>688</v>
      </c>
      <c r="D159" s="4" t="s">
        <v>407</v>
      </c>
      <c r="E159" s="4" t="s">
        <v>519</v>
      </c>
      <c r="F159" s="5">
        <v>1</v>
      </c>
      <c r="G159" s="6">
        <v>32.47</v>
      </c>
      <c r="H159" s="12">
        <f>G159*0.17</f>
        <v>5.5198999999999998</v>
      </c>
      <c r="I159" s="13">
        <f>G159*0.3</f>
        <v>9.7409999999999997</v>
      </c>
      <c r="J159" s="13">
        <f t="shared" si="14"/>
        <v>47.730899999999998</v>
      </c>
      <c r="K159" s="13">
        <f t="shared" si="15"/>
        <v>52.503990000000002</v>
      </c>
      <c r="L159" s="7"/>
      <c r="M159" s="4" t="s">
        <v>1327</v>
      </c>
      <c r="N159" s="7" t="s">
        <v>1916</v>
      </c>
      <c r="O159" s="8" t="s">
        <v>689</v>
      </c>
      <c r="P159" s="10">
        <v>45757</v>
      </c>
    </row>
    <row r="160" spans="1:16" ht="60" x14ac:dyDescent="0.2">
      <c r="A160" s="3" t="s">
        <v>85</v>
      </c>
      <c r="B160" s="4" t="s">
        <v>85</v>
      </c>
      <c r="C160" s="4" t="s">
        <v>690</v>
      </c>
      <c r="D160" s="4" t="s">
        <v>407</v>
      </c>
      <c r="E160" s="4" t="s">
        <v>519</v>
      </c>
      <c r="F160" s="5">
        <v>1</v>
      </c>
      <c r="G160" s="6">
        <v>41.69</v>
      </c>
      <c r="H160" s="12">
        <f>G160*0.17</f>
        <v>7.0872999999999999</v>
      </c>
      <c r="I160" s="13">
        <f>G160*0.3</f>
        <v>12.507</v>
      </c>
      <c r="J160" s="13">
        <f t="shared" si="14"/>
        <v>61.284299999999995</v>
      </c>
      <c r="K160" s="13">
        <f t="shared" si="15"/>
        <v>67.412729999999996</v>
      </c>
      <c r="L160" s="7"/>
      <c r="M160" s="4" t="s">
        <v>1327</v>
      </c>
      <c r="N160" s="7" t="s">
        <v>1916</v>
      </c>
      <c r="O160" s="8" t="s">
        <v>691</v>
      </c>
      <c r="P160" s="10">
        <v>45757</v>
      </c>
    </row>
    <row r="161" spans="1:16" ht="75" x14ac:dyDescent="0.2">
      <c r="A161" s="3" t="s">
        <v>311</v>
      </c>
      <c r="B161" s="4" t="s">
        <v>484</v>
      </c>
      <c r="C161" s="4" t="s">
        <v>978</v>
      </c>
      <c r="D161" s="4" t="s">
        <v>292</v>
      </c>
      <c r="E161" s="4" t="s">
        <v>652</v>
      </c>
      <c r="F161" s="5">
        <v>1</v>
      </c>
      <c r="G161" s="6">
        <v>42.3</v>
      </c>
      <c r="H161" s="12">
        <f>G161*0.17</f>
        <v>7.1909999999999998</v>
      </c>
      <c r="I161" s="13">
        <f>G161*0.3</f>
        <v>12.69</v>
      </c>
      <c r="J161" s="13">
        <f t="shared" si="14"/>
        <v>62.180999999999997</v>
      </c>
      <c r="K161" s="13">
        <f t="shared" si="15"/>
        <v>68.399100000000004</v>
      </c>
      <c r="L161" s="7"/>
      <c r="M161" s="4" t="s">
        <v>485</v>
      </c>
      <c r="N161" s="7" t="s">
        <v>1691</v>
      </c>
      <c r="O161" s="8" t="s">
        <v>486</v>
      </c>
      <c r="P161" s="10">
        <v>45751</v>
      </c>
    </row>
    <row r="162" spans="1:16" ht="150" x14ac:dyDescent="0.2">
      <c r="A162" s="3" t="s">
        <v>339</v>
      </c>
      <c r="B162" s="4" t="s">
        <v>1487</v>
      </c>
      <c r="C162" s="4" t="s">
        <v>742</v>
      </c>
      <c r="D162" s="4" t="s">
        <v>1433</v>
      </c>
      <c r="E162" s="4" t="s">
        <v>340</v>
      </c>
      <c r="F162" s="5">
        <v>30</v>
      </c>
      <c r="G162" s="6">
        <v>2507.33</v>
      </c>
      <c r="H162" s="12">
        <f t="shared" ref="H162:H171" si="20">G162*0.1</f>
        <v>250.733</v>
      </c>
      <c r="I162" s="13">
        <f t="shared" ref="I162:I171" si="21">G162*0.15</f>
        <v>376.09949999999998</v>
      </c>
      <c r="J162" s="13">
        <f t="shared" si="14"/>
        <v>3134.1624999999999</v>
      </c>
      <c r="K162" s="13">
        <f t="shared" si="15"/>
        <v>3447.5787500000001</v>
      </c>
      <c r="L162" s="7"/>
      <c r="M162" s="4" t="s">
        <v>1488</v>
      </c>
      <c r="N162" s="7" t="s">
        <v>1486</v>
      </c>
      <c r="O162" s="8" t="s">
        <v>790</v>
      </c>
      <c r="P162" s="10">
        <v>45749</v>
      </c>
    </row>
    <row r="163" spans="1:16" ht="165" x14ac:dyDescent="0.2">
      <c r="A163" s="3" t="s">
        <v>308</v>
      </c>
      <c r="B163" s="4" t="s">
        <v>308</v>
      </c>
      <c r="C163" s="4" t="s">
        <v>1415</v>
      </c>
      <c r="D163" s="4" t="s">
        <v>783</v>
      </c>
      <c r="E163" s="4" t="s">
        <v>325</v>
      </c>
      <c r="F163" s="5">
        <v>5</v>
      </c>
      <c r="G163" s="6">
        <v>2237.7600000000002</v>
      </c>
      <c r="H163" s="12">
        <f t="shared" si="20"/>
        <v>223.77600000000004</v>
      </c>
      <c r="I163" s="13">
        <f t="shared" si="21"/>
        <v>335.66400000000004</v>
      </c>
      <c r="J163" s="13">
        <f t="shared" si="14"/>
        <v>2797.2000000000003</v>
      </c>
      <c r="K163" s="13">
        <f t="shared" si="15"/>
        <v>3076.9200000000005</v>
      </c>
      <c r="L163" s="7"/>
      <c r="M163" s="4" t="s">
        <v>1414</v>
      </c>
      <c r="N163" s="7" t="s">
        <v>1815</v>
      </c>
      <c r="O163" s="8" t="s">
        <v>786</v>
      </c>
      <c r="P163" s="10">
        <v>45756</v>
      </c>
    </row>
    <row r="164" spans="1:16" ht="165" x14ac:dyDescent="0.2">
      <c r="A164" s="3" t="s">
        <v>308</v>
      </c>
      <c r="B164" s="4" t="s">
        <v>308</v>
      </c>
      <c r="C164" s="4" t="s">
        <v>1416</v>
      </c>
      <c r="D164" s="4" t="s">
        <v>783</v>
      </c>
      <c r="E164" s="4" t="s">
        <v>325</v>
      </c>
      <c r="F164" s="5">
        <v>5</v>
      </c>
      <c r="G164" s="6">
        <v>3235.63</v>
      </c>
      <c r="H164" s="12">
        <f t="shared" si="20"/>
        <v>323.56300000000005</v>
      </c>
      <c r="I164" s="13">
        <f t="shared" si="21"/>
        <v>485.34449999999998</v>
      </c>
      <c r="J164" s="13">
        <f t="shared" ref="J164:J195" si="22">G164+H164+I164</f>
        <v>4044.5375000000004</v>
      </c>
      <c r="K164" s="13">
        <f t="shared" si="15"/>
        <v>4448.9912500000009</v>
      </c>
      <c r="L164" s="7"/>
      <c r="M164" s="4" t="s">
        <v>1414</v>
      </c>
      <c r="N164" s="7" t="s">
        <v>1815</v>
      </c>
      <c r="O164" s="8" t="s">
        <v>787</v>
      </c>
      <c r="P164" s="10">
        <v>45756</v>
      </c>
    </row>
    <row r="165" spans="1:16" ht="150" x14ac:dyDescent="0.2">
      <c r="A165" s="3" t="s">
        <v>308</v>
      </c>
      <c r="B165" s="4" t="s">
        <v>308</v>
      </c>
      <c r="C165" s="4" t="s">
        <v>1413</v>
      </c>
      <c r="D165" s="4" t="s">
        <v>783</v>
      </c>
      <c r="E165" s="4" t="s">
        <v>325</v>
      </c>
      <c r="F165" s="5">
        <v>5</v>
      </c>
      <c r="G165" s="6">
        <v>1377.88</v>
      </c>
      <c r="H165" s="12">
        <f t="shared" si="20"/>
        <v>137.78800000000001</v>
      </c>
      <c r="I165" s="13">
        <f t="shared" si="21"/>
        <v>206.68200000000002</v>
      </c>
      <c r="J165" s="13">
        <f t="shared" si="22"/>
        <v>1722.3500000000001</v>
      </c>
      <c r="K165" s="13">
        <f t="shared" si="15"/>
        <v>1894.5850000000003</v>
      </c>
      <c r="L165" s="7"/>
      <c r="M165" s="4" t="s">
        <v>1414</v>
      </c>
      <c r="N165" s="7" t="s">
        <v>1815</v>
      </c>
      <c r="O165" s="8" t="s">
        <v>785</v>
      </c>
      <c r="P165" s="10">
        <v>45756</v>
      </c>
    </row>
    <row r="166" spans="1:16" ht="165" x14ac:dyDescent="0.2">
      <c r="A166" s="3" t="s">
        <v>308</v>
      </c>
      <c r="B166" s="4" t="s">
        <v>308</v>
      </c>
      <c r="C166" s="4" t="s">
        <v>1417</v>
      </c>
      <c r="D166" s="4" t="s">
        <v>783</v>
      </c>
      <c r="E166" s="4" t="s">
        <v>325</v>
      </c>
      <c r="F166" s="5">
        <v>5</v>
      </c>
      <c r="G166" s="6">
        <v>7660.43</v>
      </c>
      <c r="H166" s="12">
        <f t="shared" si="20"/>
        <v>766.04300000000012</v>
      </c>
      <c r="I166" s="13">
        <f t="shared" si="21"/>
        <v>1149.0645</v>
      </c>
      <c r="J166" s="13">
        <f t="shared" si="22"/>
        <v>9575.5375000000004</v>
      </c>
      <c r="K166" s="13">
        <f t="shared" si="15"/>
        <v>10533.091250000001</v>
      </c>
      <c r="L166" s="7"/>
      <c r="M166" s="4" t="s">
        <v>1414</v>
      </c>
      <c r="N166" s="7" t="s">
        <v>1815</v>
      </c>
      <c r="O166" s="8" t="s">
        <v>788</v>
      </c>
      <c r="P166" s="10">
        <v>45756</v>
      </c>
    </row>
    <row r="167" spans="1:16" ht="150" x14ac:dyDescent="0.2">
      <c r="A167" s="3" t="s">
        <v>308</v>
      </c>
      <c r="B167" s="4" t="s">
        <v>308</v>
      </c>
      <c r="C167" s="4" t="s">
        <v>816</v>
      </c>
      <c r="D167" s="4" t="s">
        <v>783</v>
      </c>
      <c r="E167" s="4" t="s">
        <v>325</v>
      </c>
      <c r="F167" s="5">
        <v>5</v>
      </c>
      <c r="G167" s="6">
        <v>2237.7600000000002</v>
      </c>
      <c r="H167" s="12">
        <f t="shared" si="20"/>
        <v>223.77600000000004</v>
      </c>
      <c r="I167" s="13">
        <f t="shared" si="21"/>
        <v>335.66400000000004</v>
      </c>
      <c r="J167" s="13">
        <f t="shared" si="22"/>
        <v>2797.2000000000003</v>
      </c>
      <c r="K167" s="13">
        <f t="shared" si="15"/>
        <v>3076.9200000000005</v>
      </c>
      <c r="L167" s="7"/>
      <c r="M167" s="4" t="s">
        <v>784</v>
      </c>
      <c r="N167" s="7" t="s">
        <v>1815</v>
      </c>
      <c r="O167" s="8" t="s">
        <v>786</v>
      </c>
      <c r="P167" s="10">
        <v>45756</v>
      </c>
    </row>
    <row r="168" spans="1:16" ht="150" x14ac:dyDescent="0.2">
      <c r="A168" s="3" t="s">
        <v>308</v>
      </c>
      <c r="B168" s="4" t="s">
        <v>308</v>
      </c>
      <c r="C168" s="4" t="s">
        <v>817</v>
      </c>
      <c r="D168" s="4" t="s">
        <v>783</v>
      </c>
      <c r="E168" s="4" t="s">
        <v>325</v>
      </c>
      <c r="F168" s="5">
        <v>5</v>
      </c>
      <c r="G168" s="6">
        <v>3235.63</v>
      </c>
      <c r="H168" s="12">
        <f t="shared" si="20"/>
        <v>323.56300000000005</v>
      </c>
      <c r="I168" s="13">
        <f t="shared" si="21"/>
        <v>485.34449999999998</v>
      </c>
      <c r="J168" s="13">
        <f t="shared" si="22"/>
        <v>4044.5375000000004</v>
      </c>
      <c r="K168" s="13">
        <f t="shared" si="15"/>
        <v>4448.9912500000009</v>
      </c>
      <c r="L168" s="7"/>
      <c r="M168" s="4" t="s">
        <v>784</v>
      </c>
      <c r="N168" s="7" t="s">
        <v>1815</v>
      </c>
      <c r="O168" s="8" t="s">
        <v>787</v>
      </c>
      <c r="P168" s="10">
        <v>45756</v>
      </c>
    </row>
    <row r="169" spans="1:16" ht="150" x14ac:dyDescent="0.2">
      <c r="A169" s="3" t="s">
        <v>308</v>
      </c>
      <c r="B169" s="4" t="s">
        <v>308</v>
      </c>
      <c r="C169" s="4" t="s">
        <v>815</v>
      </c>
      <c r="D169" s="4" t="s">
        <v>783</v>
      </c>
      <c r="E169" s="4" t="s">
        <v>325</v>
      </c>
      <c r="F169" s="5">
        <v>5</v>
      </c>
      <c r="G169" s="6">
        <v>1377.88</v>
      </c>
      <c r="H169" s="12">
        <f t="shared" si="20"/>
        <v>137.78800000000001</v>
      </c>
      <c r="I169" s="13">
        <f t="shared" si="21"/>
        <v>206.68200000000002</v>
      </c>
      <c r="J169" s="13">
        <f t="shared" si="22"/>
        <v>1722.3500000000001</v>
      </c>
      <c r="K169" s="13">
        <f t="shared" si="15"/>
        <v>1894.5850000000003</v>
      </c>
      <c r="L169" s="7"/>
      <c r="M169" s="4" t="s">
        <v>784</v>
      </c>
      <c r="N169" s="7" t="s">
        <v>1815</v>
      </c>
      <c r="O169" s="8" t="s">
        <v>785</v>
      </c>
      <c r="P169" s="10">
        <v>45756</v>
      </c>
    </row>
    <row r="170" spans="1:16" ht="150" x14ac:dyDescent="0.2">
      <c r="A170" s="3" t="s">
        <v>308</v>
      </c>
      <c r="B170" s="4" t="s">
        <v>308</v>
      </c>
      <c r="C170" s="4" t="s">
        <v>818</v>
      </c>
      <c r="D170" s="4" t="s">
        <v>783</v>
      </c>
      <c r="E170" s="4" t="s">
        <v>325</v>
      </c>
      <c r="F170" s="5">
        <v>5</v>
      </c>
      <c r="G170" s="6">
        <v>7660.43</v>
      </c>
      <c r="H170" s="12">
        <f t="shared" si="20"/>
        <v>766.04300000000012</v>
      </c>
      <c r="I170" s="13">
        <f t="shared" si="21"/>
        <v>1149.0645</v>
      </c>
      <c r="J170" s="13">
        <f t="shared" si="22"/>
        <v>9575.5375000000004</v>
      </c>
      <c r="K170" s="13">
        <f t="shared" si="15"/>
        <v>10533.091250000001</v>
      </c>
      <c r="L170" s="7"/>
      <c r="M170" s="4" t="s">
        <v>784</v>
      </c>
      <c r="N170" s="7" t="s">
        <v>1815</v>
      </c>
      <c r="O170" s="8" t="s">
        <v>788</v>
      </c>
      <c r="P170" s="10">
        <v>45756</v>
      </c>
    </row>
    <row r="171" spans="1:16" ht="135" x14ac:dyDescent="0.2">
      <c r="A171" s="3" t="s">
        <v>170</v>
      </c>
      <c r="B171" s="4" t="s">
        <v>1674</v>
      </c>
      <c r="C171" s="4" t="s">
        <v>430</v>
      </c>
      <c r="D171" s="4" t="s">
        <v>1675</v>
      </c>
      <c r="E171" s="4" t="s">
        <v>431</v>
      </c>
      <c r="F171" s="5">
        <v>30</v>
      </c>
      <c r="G171" s="6">
        <v>1691.31</v>
      </c>
      <c r="H171" s="12">
        <f t="shared" si="20"/>
        <v>169.131</v>
      </c>
      <c r="I171" s="13">
        <f t="shared" si="21"/>
        <v>253.69649999999999</v>
      </c>
      <c r="J171" s="13">
        <f t="shared" si="22"/>
        <v>2114.1374999999998</v>
      </c>
      <c r="K171" s="13">
        <f t="shared" si="15"/>
        <v>2325.55125</v>
      </c>
      <c r="L171" s="7"/>
      <c r="M171" s="4" t="s">
        <v>1676</v>
      </c>
      <c r="N171" s="7" t="s">
        <v>1677</v>
      </c>
      <c r="O171" s="8" t="s">
        <v>1678</v>
      </c>
      <c r="P171" s="10">
        <v>45751</v>
      </c>
    </row>
    <row r="172" spans="1:16" ht="90" x14ac:dyDescent="0.2">
      <c r="A172" s="3" t="s">
        <v>84</v>
      </c>
      <c r="B172" s="4" t="s">
        <v>797</v>
      </c>
      <c r="C172" s="4" t="s">
        <v>902</v>
      </c>
      <c r="D172" s="4" t="s">
        <v>362</v>
      </c>
      <c r="E172" s="4" t="s">
        <v>236</v>
      </c>
      <c r="F172" s="5">
        <v>10</v>
      </c>
      <c r="G172" s="6">
        <v>86.03</v>
      </c>
      <c r="H172" s="12">
        <f>G172*0.17</f>
        <v>14.625100000000002</v>
      </c>
      <c r="I172" s="13">
        <f>G172*0.3</f>
        <v>25.809000000000001</v>
      </c>
      <c r="J172" s="13">
        <f t="shared" si="22"/>
        <v>126.4641</v>
      </c>
      <c r="K172" s="13">
        <f t="shared" si="15"/>
        <v>139.11051</v>
      </c>
      <c r="L172" s="7"/>
      <c r="M172" s="4" t="s">
        <v>751</v>
      </c>
      <c r="N172" s="7" t="s">
        <v>1758</v>
      </c>
      <c r="O172" s="8" t="s">
        <v>753</v>
      </c>
      <c r="P172" s="10">
        <v>45755</v>
      </c>
    </row>
    <row r="173" spans="1:16" ht="90" x14ac:dyDescent="0.2">
      <c r="A173" s="3" t="s">
        <v>84</v>
      </c>
      <c r="B173" s="4" t="s">
        <v>797</v>
      </c>
      <c r="C173" s="4" t="s">
        <v>901</v>
      </c>
      <c r="D173" s="4" t="s">
        <v>362</v>
      </c>
      <c r="E173" s="4" t="s">
        <v>236</v>
      </c>
      <c r="F173" s="5">
        <v>10</v>
      </c>
      <c r="G173" s="6">
        <v>86.03</v>
      </c>
      <c r="H173" s="12">
        <f>G173*0.17</f>
        <v>14.625100000000002</v>
      </c>
      <c r="I173" s="13">
        <f>G173*0.3</f>
        <v>25.809000000000001</v>
      </c>
      <c r="J173" s="13">
        <f t="shared" si="22"/>
        <v>126.4641</v>
      </c>
      <c r="K173" s="13">
        <f t="shared" si="15"/>
        <v>139.11051</v>
      </c>
      <c r="L173" s="7"/>
      <c r="M173" s="4" t="s">
        <v>751</v>
      </c>
      <c r="N173" s="7" t="s">
        <v>1758</v>
      </c>
      <c r="O173" s="8" t="s">
        <v>752</v>
      </c>
      <c r="P173" s="10">
        <v>45755</v>
      </c>
    </row>
    <row r="174" spans="1:16" ht="90" x14ac:dyDescent="0.2">
      <c r="A174" s="3" t="s">
        <v>84</v>
      </c>
      <c r="B174" s="4" t="s">
        <v>797</v>
      </c>
      <c r="C174" s="4" t="s">
        <v>899</v>
      </c>
      <c r="D174" s="4" t="s">
        <v>362</v>
      </c>
      <c r="E174" s="4" t="s">
        <v>236</v>
      </c>
      <c r="F174" s="5">
        <v>25</v>
      </c>
      <c r="G174" s="6">
        <v>155.44999999999999</v>
      </c>
      <c r="H174" s="12">
        <f>G174*0.14</f>
        <v>21.763000000000002</v>
      </c>
      <c r="I174" s="13">
        <f>G174*0.22</f>
        <v>34.198999999999998</v>
      </c>
      <c r="J174" s="13">
        <f t="shared" si="22"/>
        <v>211.41199999999998</v>
      </c>
      <c r="K174" s="13">
        <f t="shared" si="15"/>
        <v>232.5532</v>
      </c>
      <c r="L174" s="7"/>
      <c r="M174" s="4" t="s">
        <v>751</v>
      </c>
      <c r="N174" s="7" t="s">
        <v>1758</v>
      </c>
      <c r="O174" s="8" t="s">
        <v>900</v>
      </c>
      <c r="P174" s="10">
        <v>45755</v>
      </c>
    </row>
    <row r="175" spans="1:16" ht="75" x14ac:dyDescent="0.2">
      <c r="A175" s="3" t="s">
        <v>22</v>
      </c>
      <c r="B175" s="4" t="s">
        <v>23</v>
      </c>
      <c r="C175" s="4" t="s">
        <v>69</v>
      </c>
      <c r="D175" s="4" t="s">
        <v>630</v>
      </c>
      <c r="E175" s="4" t="s">
        <v>261</v>
      </c>
      <c r="F175" s="5">
        <v>20</v>
      </c>
      <c r="G175" s="6">
        <v>16.600000000000001</v>
      </c>
      <c r="H175" s="14">
        <f>G175*0.25</f>
        <v>4.1500000000000004</v>
      </c>
      <c r="I175" s="15">
        <f>G175*0.41</f>
        <v>6.806</v>
      </c>
      <c r="J175" s="15">
        <f>G175*1.66</f>
        <v>27.556000000000001</v>
      </c>
      <c r="K175" s="15">
        <f t="shared" si="15"/>
        <v>30.311600000000002</v>
      </c>
      <c r="L175" s="7"/>
      <c r="M175" s="4" t="s">
        <v>24</v>
      </c>
      <c r="N175" s="7" t="s">
        <v>1629</v>
      </c>
      <c r="O175" s="8" t="s">
        <v>25</v>
      </c>
      <c r="P175" s="10">
        <v>45749</v>
      </c>
    </row>
    <row r="176" spans="1:16" ht="75" x14ac:dyDescent="0.2">
      <c r="A176" s="3" t="s">
        <v>26</v>
      </c>
      <c r="B176" s="4" t="s">
        <v>26</v>
      </c>
      <c r="C176" s="4" t="s">
        <v>1606</v>
      </c>
      <c r="D176" s="4" t="s">
        <v>799</v>
      </c>
      <c r="E176" s="4" t="s">
        <v>526</v>
      </c>
      <c r="F176" s="5">
        <v>1</v>
      </c>
      <c r="G176" s="6">
        <v>44.2</v>
      </c>
      <c r="H176" s="12">
        <f>G176*0.17</f>
        <v>7.5140000000000011</v>
      </c>
      <c r="I176" s="13">
        <f>G176*0.3</f>
        <v>13.26</v>
      </c>
      <c r="J176" s="13">
        <f t="shared" ref="J176:J207" si="23">G176+H176+I176</f>
        <v>64.974000000000004</v>
      </c>
      <c r="K176" s="13">
        <f t="shared" si="15"/>
        <v>71.471400000000017</v>
      </c>
      <c r="L176" s="7"/>
      <c r="M176" s="4" t="s">
        <v>1607</v>
      </c>
      <c r="N176" s="7" t="s">
        <v>1608</v>
      </c>
      <c r="O176" s="8" t="s">
        <v>454</v>
      </c>
      <c r="P176" s="10">
        <v>45748</v>
      </c>
    </row>
    <row r="177" spans="1:16" ht="90" x14ac:dyDescent="0.2">
      <c r="A177" s="3" t="s">
        <v>26</v>
      </c>
      <c r="B177" s="4" t="s">
        <v>898</v>
      </c>
      <c r="C177" s="4" t="s">
        <v>879</v>
      </c>
      <c r="D177" s="4" t="s">
        <v>362</v>
      </c>
      <c r="E177" s="4" t="s">
        <v>208</v>
      </c>
      <c r="F177" s="5">
        <v>10</v>
      </c>
      <c r="G177" s="6">
        <v>63.85</v>
      </c>
      <c r="H177" s="12">
        <f>G177*0.17</f>
        <v>10.854500000000002</v>
      </c>
      <c r="I177" s="13">
        <f>G177*0.3</f>
        <v>19.155000000000001</v>
      </c>
      <c r="J177" s="13">
        <f t="shared" si="23"/>
        <v>93.859499999999997</v>
      </c>
      <c r="K177" s="13">
        <f t="shared" si="15"/>
        <v>103.24545000000001</v>
      </c>
      <c r="L177" s="7"/>
      <c r="M177" s="4" t="s">
        <v>476</v>
      </c>
      <c r="N177" s="7" t="s">
        <v>1758</v>
      </c>
      <c r="O177" s="8" t="s">
        <v>477</v>
      </c>
      <c r="P177" s="10">
        <v>45755</v>
      </c>
    </row>
    <row r="178" spans="1:16" ht="150" x14ac:dyDescent="0.2">
      <c r="A178" s="3" t="s">
        <v>26</v>
      </c>
      <c r="B178" s="4" t="s">
        <v>744</v>
      </c>
      <c r="C178" s="4" t="s">
        <v>1054</v>
      </c>
      <c r="D178" s="4" t="s">
        <v>407</v>
      </c>
      <c r="E178" s="4" t="s">
        <v>208</v>
      </c>
      <c r="F178" s="5">
        <v>20</v>
      </c>
      <c r="G178" s="6">
        <v>60.76</v>
      </c>
      <c r="H178" s="12">
        <f>G178*0.17</f>
        <v>10.3292</v>
      </c>
      <c r="I178" s="13">
        <f>G178*0.3</f>
        <v>18.227999999999998</v>
      </c>
      <c r="J178" s="13">
        <f t="shared" si="23"/>
        <v>89.3172</v>
      </c>
      <c r="K178" s="13">
        <f t="shared" si="15"/>
        <v>98.248920000000012</v>
      </c>
      <c r="L178" s="7"/>
      <c r="M178" s="4" t="s">
        <v>1330</v>
      </c>
      <c r="N178" s="7" t="s">
        <v>1916</v>
      </c>
      <c r="O178" s="8" t="s">
        <v>1055</v>
      </c>
      <c r="P178" s="10">
        <v>45757</v>
      </c>
    </row>
    <row r="179" spans="1:16" ht="90" x14ac:dyDescent="0.2">
      <c r="A179" s="3" t="s">
        <v>27</v>
      </c>
      <c r="B179" s="4" t="s">
        <v>976</v>
      </c>
      <c r="C179" s="4" t="s">
        <v>977</v>
      </c>
      <c r="D179" s="4" t="s">
        <v>376</v>
      </c>
      <c r="E179" s="4" t="s">
        <v>650</v>
      </c>
      <c r="F179" s="5">
        <v>1</v>
      </c>
      <c r="G179" s="6">
        <v>100.59</v>
      </c>
      <c r="H179" s="12">
        <f>G179*0.14</f>
        <v>14.082600000000001</v>
      </c>
      <c r="I179" s="13">
        <f>G179*0.22</f>
        <v>22.129799999999999</v>
      </c>
      <c r="J179" s="13">
        <f t="shared" si="23"/>
        <v>136.80240000000001</v>
      </c>
      <c r="K179" s="13">
        <f t="shared" si="15"/>
        <v>150.48264000000003</v>
      </c>
      <c r="L179" s="7"/>
      <c r="M179" s="4" t="s">
        <v>28</v>
      </c>
      <c r="N179" s="7" t="s">
        <v>1680</v>
      </c>
      <c r="O179" s="8" t="s">
        <v>29</v>
      </c>
      <c r="P179" s="10">
        <v>45748</v>
      </c>
    </row>
    <row r="180" spans="1:16" ht="90" x14ac:dyDescent="0.2">
      <c r="A180" s="3" t="s">
        <v>27</v>
      </c>
      <c r="B180" s="4" t="s">
        <v>976</v>
      </c>
      <c r="C180" s="4" t="s">
        <v>977</v>
      </c>
      <c r="D180" s="4" t="s">
        <v>376</v>
      </c>
      <c r="E180" s="4" t="s">
        <v>650</v>
      </c>
      <c r="F180" s="5">
        <v>1</v>
      </c>
      <c r="G180" s="6">
        <v>100.59</v>
      </c>
      <c r="H180" s="12">
        <f>G180*0.14</f>
        <v>14.082600000000001</v>
      </c>
      <c r="I180" s="13">
        <f>G180*0.22</f>
        <v>22.129799999999999</v>
      </c>
      <c r="J180" s="13">
        <f t="shared" si="23"/>
        <v>136.80240000000001</v>
      </c>
      <c r="K180" s="13">
        <f t="shared" si="15"/>
        <v>150.48264000000003</v>
      </c>
      <c r="L180" s="7"/>
      <c r="M180" s="4" t="s">
        <v>1135</v>
      </c>
      <c r="N180" s="7" t="s">
        <v>1680</v>
      </c>
      <c r="O180" s="8" t="s">
        <v>1136</v>
      </c>
      <c r="P180" s="10">
        <v>45748</v>
      </c>
    </row>
    <row r="181" spans="1:16" ht="105" x14ac:dyDescent="0.2">
      <c r="A181" s="3" t="s">
        <v>30</v>
      </c>
      <c r="B181" s="4" t="s">
        <v>798</v>
      </c>
      <c r="C181" s="4" t="s">
        <v>635</v>
      </c>
      <c r="D181" s="4" t="s">
        <v>404</v>
      </c>
      <c r="E181" s="4" t="s">
        <v>211</v>
      </c>
      <c r="F181" s="5">
        <v>30</v>
      </c>
      <c r="G181" s="6">
        <v>158.5</v>
      </c>
      <c r="H181" s="12">
        <f>G181*0.14</f>
        <v>22.19</v>
      </c>
      <c r="I181" s="13">
        <f>G181*0.22</f>
        <v>34.869999999999997</v>
      </c>
      <c r="J181" s="13">
        <f t="shared" si="23"/>
        <v>215.56</v>
      </c>
      <c r="K181" s="13">
        <f t="shared" si="15"/>
        <v>237.11600000000001</v>
      </c>
      <c r="L181" s="7"/>
      <c r="M181" s="4" t="s">
        <v>1018</v>
      </c>
      <c r="N181" s="7" t="s">
        <v>1822</v>
      </c>
      <c r="O181" s="8" t="s">
        <v>718</v>
      </c>
      <c r="P181" s="10">
        <v>45757</v>
      </c>
    </row>
    <row r="182" spans="1:16" ht="120" x14ac:dyDescent="0.2">
      <c r="A182" s="3" t="s">
        <v>341</v>
      </c>
      <c r="B182" s="4" t="s">
        <v>341</v>
      </c>
      <c r="C182" s="4" t="s">
        <v>1169</v>
      </c>
      <c r="D182" s="4" t="s">
        <v>362</v>
      </c>
      <c r="E182" s="4" t="s">
        <v>1168</v>
      </c>
      <c r="F182" s="5">
        <v>30</v>
      </c>
      <c r="G182" s="6">
        <v>4262.18</v>
      </c>
      <c r="H182" s="12">
        <f>G182*0.1</f>
        <v>426.21800000000007</v>
      </c>
      <c r="I182" s="13">
        <f>G182*0.15</f>
        <v>639.327</v>
      </c>
      <c r="J182" s="13">
        <f t="shared" si="23"/>
        <v>5327.7250000000004</v>
      </c>
      <c r="K182" s="13">
        <f t="shared" si="15"/>
        <v>5860.4975000000013</v>
      </c>
      <c r="L182" s="7"/>
      <c r="M182" s="4" t="s">
        <v>1372</v>
      </c>
      <c r="N182" s="7" t="s">
        <v>1925</v>
      </c>
      <c r="O182" s="8" t="s">
        <v>1374</v>
      </c>
      <c r="P182" s="10">
        <v>45758</v>
      </c>
    </row>
    <row r="183" spans="1:16" ht="90" x14ac:dyDescent="0.2">
      <c r="A183" s="3" t="s">
        <v>341</v>
      </c>
      <c r="B183" s="4" t="s">
        <v>341</v>
      </c>
      <c r="C183" s="4" t="s">
        <v>1170</v>
      </c>
      <c r="D183" s="4" t="s">
        <v>362</v>
      </c>
      <c r="E183" s="4" t="s">
        <v>1168</v>
      </c>
      <c r="F183" s="5">
        <v>30</v>
      </c>
      <c r="G183" s="6">
        <v>4262.18</v>
      </c>
      <c r="H183" s="12">
        <f>G183*0.1</f>
        <v>426.21800000000007</v>
      </c>
      <c r="I183" s="13">
        <f>G183*0.15</f>
        <v>639.327</v>
      </c>
      <c r="J183" s="13">
        <f t="shared" si="23"/>
        <v>5327.7250000000004</v>
      </c>
      <c r="K183" s="13">
        <f t="shared" si="15"/>
        <v>5860.4975000000013</v>
      </c>
      <c r="L183" s="7"/>
      <c r="M183" s="4" t="s">
        <v>1372</v>
      </c>
      <c r="N183" s="7" t="s">
        <v>1925</v>
      </c>
      <c r="O183" s="8" t="s">
        <v>1373</v>
      </c>
      <c r="P183" s="10">
        <v>45758</v>
      </c>
    </row>
    <row r="184" spans="1:16" ht="105" x14ac:dyDescent="0.2">
      <c r="A184" s="3" t="s">
        <v>425</v>
      </c>
      <c r="B184" s="4" t="s">
        <v>492</v>
      </c>
      <c r="C184" s="4" t="s">
        <v>1609</v>
      </c>
      <c r="D184" s="4" t="s">
        <v>799</v>
      </c>
      <c r="E184" s="4" t="s">
        <v>426</v>
      </c>
      <c r="F184" s="5">
        <v>1</v>
      </c>
      <c r="G184" s="6">
        <v>234.63</v>
      </c>
      <c r="H184" s="12">
        <f>G184*0.14</f>
        <v>32.848200000000006</v>
      </c>
      <c r="I184" s="13">
        <f>G184*0.22</f>
        <v>51.618600000000001</v>
      </c>
      <c r="J184" s="13">
        <f t="shared" si="23"/>
        <v>319.09680000000003</v>
      </c>
      <c r="K184" s="13">
        <f t="shared" si="15"/>
        <v>351.00648000000007</v>
      </c>
      <c r="L184" s="7"/>
      <c r="M184" s="4" t="s">
        <v>1610</v>
      </c>
      <c r="N184" s="7" t="s">
        <v>1611</v>
      </c>
      <c r="O184" s="8" t="s">
        <v>504</v>
      </c>
      <c r="P184" s="10">
        <v>45748</v>
      </c>
    </row>
    <row r="185" spans="1:16" ht="105" x14ac:dyDescent="0.2">
      <c r="A185" s="3" t="s">
        <v>425</v>
      </c>
      <c r="B185" s="4" t="s">
        <v>492</v>
      </c>
      <c r="C185" s="4" t="s">
        <v>1612</v>
      </c>
      <c r="D185" s="4" t="s">
        <v>799</v>
      </c>
      <c r="E185" s="4" t="s">
        <v>426</v>
      </c>
      <c r="F185" s="5">
        <v>3</v>
      </c>
      <c r="G185" s="6">
        <v>703.88</v>
      </c>
      <c r="H185" s="12">
        <f>G185*0.1</f>
        <v>70.388000000000005</v>
      </c>
      <c r="I185" s="13">
        <f>G185*0.15</f>
        <v>105.58199999999999</v>
      </c>
      <c r="J185" s="13">
        <f t="shared" si="23"/>
        <v>879.85</v>
      </c>
      <c r="K185" s="13">
        <f t="shared" si="15"/>
        <v>967.83500000000015</v>
      </c>
      <c r="L185" s="7"/>
      <c r="M185" s="4" t="s">
        <v>1610</v>
      </c>
      <c r="N185" s="7" t="s">
        <v>1611</v>
      </c>
      <c r="O185" s="8" t="s">
        <v>505</v>
      </c>
      <c r="P185" s="10">
        <v>45748</v>
      </c>
    </row>
    <row r="186" spans="1:16" ht="75" x14ac:dyDescent="0.2">
      <c r="A186" s="3" t="s">
        <v>31</v>
      </c>
      <c r="B186" s="4" t="s">
        <v>31</v>
      </c>
      <c r="C186" s="4" t="s">
        <v>741</v>
      </c>
      <c r="D186" s="4" t="s">
        <v>407</v>
      </c>
      <c r="E186" s="4" t="s">
        <v>182</v>
      </c>
      <c r="F186" s="5">
        <v>20</v>
      </c>
      <c r="G186" s="6">
        <v>21.89</v>
      </c>
      <c r="H186" s="12">
        <f>G186*0.17</f>
        <v>3.7213000000000003</v>
      </c>
      <c r="I186" s="13">
        <f>G186*0.3</f>
        <v>6.5670000000000002</v>
      </c>
      <c r="J186" s="13">
        <f t="shared" si="23"/>
        <v>32.1783</v>
      </c>
      <c r="K186" s="13">
        <f t="shared" si="15"/>
        <v>35.396130000000007</v>
      </c>
      <c r="L186" s="7"/>
      <c r="M186" s="4" t="s">
        <v>1329</v>
      </c>
      <c r="N186" s="7" t="s">
        <v>1781</v>
      </c>
      <c r="O186" s="8" t="s">
        <v>502</v>
      </c>
      <c r="P186" s="10">
        <v>45756</v>
      </c>
    </row>
    <row r="187" spans="1:16" ht="90" x14ac:dyDescent="0.2">
      <c r="A187" s="3" t="s">
        <v>624</v>
      </c>
      <c r="B187" s="4" t="s">
        <v>625</v>
      </c>
      <c r="C187" s="4" t="s">
        <v>641</v>
      </c>
      <c r="D187" s="4" t="s">
        <v>627</v>
      </c>
      <c r="E187" s="4" t="s">
        <v>365</v>
      </c>
      <c r="F187" s="5">
        <v>5</v>
      </c>
      <c r="G187" s="6">
        <v>6710.62</v>
      </c>
      <c r="H187" s="12">
        <f>G187*0.1</f>
        <v>671.06200000000001</v>
      </c>
      <c r="I187" s="13">
        <f>G187*0.15</f>
        <v>1006.593</v>
      </c>
      <c r="J187" s="13">
        <f t="shared" si="23"/>
        <v>8388.2749999999996</v>
      </c>
      <c r="K187" s="13">
        <f t="shared" si="15"/>
        <v>9227.1025000000009</v>
      </c>
      <c r="L187" s="7"/>
      <c r="M187" s="4" t="s">
        <v>628</v>
      </c>
      <c r="N187" s="7" t="s">
        <v>1636</v>
      </c>
      <c r="O187" s="8" t="s">
        <v>703</v>
      </c>
      <c r="P187" s="10">
        <v>45750</v>
      </c>
    </row>
    <row r="188" spans="1:16" ht="90" x14ac:dyDescent="0.2">
      <c r="A188" s="3" t="s">
        <v>624</v>
      </c>
      <c r="B188" s="4" t="s">
        <v>625</v>
      </c>
      <c r="C188" s="4" t="s">
        <v>626</v>
      </c>
      <c r="D188" s="4" t="s">
        <v>627</v>
      </c>
      <c r="E188" s="4" t="s">
        <v>365</v>
      </c>
      <c r="F188" s="5">
        <v>5</v>
      </c>
      <c r="G188" s="6">
        <v>15118.02</v>
      </c>
      <c r="H188" s="12">
        <f>G188*0.1</f>
        <v>1511.8020000000001</v>
      </c>
      <c r="I188" s="13">
        <f>G188*0.15</f>
        <v>2267.703</v>
      </c>
      <c r="J188" s="13">
        <f t="shared" si="23"/>
        <v>18897.525000000001</v>
      </c>
      <c r="K188" s="13">
        <f t="shared" si="15"/>
        <v>20787.277500000004</v>
      </c>
      <c r="L188" s="7"/>
      <c r="M188" s="4" t="s">
        <v>628</v>
      </c>
      <c r="N188" s="7" t="s">
        <v>1636</v>
      </c>
      <c r="O188" s="8" t="s">
        <v>702</v>
      </c>
      <c r="P188" s="10">
        <v>45750</v>
      </c>
    </row>
    <row r="189" spans="1:16" ht="75" x14ac:dyDescent="0.2">
      <c r="A189" s="3" t="s">
        <v>32</v>
      </c>
      <c r="B189" s="4" t="s">
        <v>1036</v>
      </c>
      <c r="C189" s="4" t="s">
        <v>516</v>
      </c>
      <c r="D189" s="4" t="s">
        <v>1037</v>
      </c>
      <c r="E189" s="4" t="s">
        <v>515</v>
      </c>
      <c r="F189" s="5">
        <v>30</v>
      </c>
      <c r="G189" s="6">
        <v>351.3</v>
      </c>
      <c r="H189" s="12">
        <f>G189*0.14</f>
        <v>49.182000000000009</v>
      </c>
      <c r="I189" s="13">
        <f>G189*0.22</f>
        <v>77.286000000000001</v>
      </c>
      <c r="J189" s="13">
        <f t="shared" si="23"/>
        <v>477.76800000000003</v>
      </c>
      <c r="K189" s="13">
        <f t="shared" si="15"/>
        <v>525.54480000000012</v>
      </c>
      <c r="L189" s="7"/>
      <c r="M189" s="4" t="s">
        <v>298</v>
      </c>
      <c r="N189" s="7" t="s">
        <v>1436</v>
      </c>
      <c r="O189" s="8" t="s">
        <v>545</v>
      </c>
      <c r="P189" s="10">
        <v>45750</v>
      </c>
    </row>
    <row r="190" spans="1:16" ht="75" x14ac:dyDescent="0.2">
      <c r="A190" s="3" t="s">
        <v>32</v>
      </c>
      <c r="B190" s="4" t="s">
        <v>1036</v>
      </c>
      <c r="C190" s="4" t="s">
        <v>516</v>
      </c>
      <c r="D190" s="4" t="s">
        <v>743</v>
      </c>
      <c r="E190" s="4" t="s">
        <v>515</v>
      </c>
      <c r="F190" s="5">
        <v>30</v>
      </c>
      <c r="G190" s="6">
        <v>351.3</v>
      </c>
      <c r="H190" s="12">
        <f>G190*0.14</f>
        <v>49.182000000000009</v>
      </c>
      <c r="I190" s="13">
        <f>G190*0.22</f>
        <v>77.286000000000001</v>
      </c>
      <c r="J190" s="13">
        <f t="shared" si="23"/>
        <v>477.76800000000003</v>
      </c>
      <c r="K190" s="13">
        <f t="shared" si="15"/>
        <v>525.54480000000012</v>
      </c>
      <c r="L190" s="7"/>
      <c r="M190" s="4" t="s">
        <v>298</v>
      </c>
      <c r="N190" s="7" t="s">
        <v>1436</v>
      </c>
      <c r="O190" s="8" t="s">
        <v>545</v>
      </c>
      <c r="P190" s="10">
        <v>45750</v>
      </c>
    </row>
    <row r="191" spans="1:16" ht="75" x14ac:dyDescent="0.2">
      <c r="A191" s="3" t="s">
        <v>32</v>
      </c>
      <c r="B191" s="4" t="s">
        <v>1112</v>
      </c>
      <c r="C191" s="4" t="s">
        <v>516</v>
      </c>
      <c r="D191" s="4" t="s">
        <v>1102</v>
      </c>
      <c r="E191" s="4" t="s">
        <v>515</v>
      </c>
      <c r="F191" s="5">
        <v>30</v>
      </c>
      <c r="G191" s="6">
        <v>351.3</v>
      </c>
      <c r="H191" s="12">
        <f>G191*0.14</f>
        <v>49.182000000000009</v>
      </c>
      <c r="I191" s="13">
        <f>G191*0.22</f>
        <v>77.286000000000001</v>
      </c>
      <c r="J191" s="13">
        <f t="shared" si="23"/>
        <v>477.76800000000003</v>
      </c>
      <c r="K191" s="13">
        <f t="shared" si="15"/>
        <v>525.54480000000012</v>
      </c>
      <c r="L191" s="7"/>
      <c r="M191" s="4" t="s">
        <v>491</v>
      </c>
      <c r="N191" s="7" t="s">
        <v>1436</v>
      </c>
      <c r="O191" s="8" t="s">
        <v>1113</v>
      </c>
      <c r="P191" s="10">
        <v>45750</v>
      </c>
    </row>
    <row r="192" spans="1:16" ht="75" x14ac:dyDescent="0.2">
      <c r="A192" s="3" t="s">
        <v>32</v>
      </c>
      <c r="B192" s="4" t="s">
        <v>1112</v>
      </c>
      <c r="C192" s="4" t="s">
        <v>514</v>
      </c>
      <c r="D192" s="4" t="s">
        <v>1102</v>
      </c>
      <c r="E192" s="4" t="s">
        <v>515</v>
      </c>
      <c r="F192" s="5">
        <v>50</v>
      </c>
      <c r="G192" s="6">
        <v>585.5</v>
      </c>
      <c r="H192" s="12">
        <f t="shared" ref="H192:H197" si="24">G192*0.1</f>
        <v>58.550000000000004</v>
      </c>
      <c r="I192" s="13">
        <f t="shared" ref="I192:I197" si="25">G192*0.15</f>
        <v>87.825000000000003</v>
      </c>
      <c r="J192" s="13">
        <f t="shared" si="23"/>
        <v>731.875</v>
      </c>
      <c r="K192" s="13">
        <f t="shared" si="15"/>
        <v>805.06250000000011</v>
      </c>
      <c r="L192" s="7"/>
      <c r="M192" s="4" t="s">
        <v>491</v>
      </c>
      <c r="N192" s="7" t="s">
        <v>1436</v>
      </c>
      <c r="O192" s="8" t="s">
        <v>1114</v>
      </c>
      <c r="P192" s="10">
        <v>45750</v>
      </c>
    </row>
    <row r="193" spans="1:16" ht="75" x14ac:dyDescent="0.2">
      <c r="A193" s="3" t="s">
        <v>32</v>
      </c>
      <c r="B193" s="4" t="s">
        <v>1112</v>
      </c>
      <c r="C193" s="4" t="s">
        <v>605</v>
      </c>
      <c r="D193" s="4" t="s">
        <v>1102</v>
      </c>
      <c r="E193" s="4" t="s">
        <v>515</v>
      </c>
      <c r="F193" s="5">
        <v>90</v>
      </c>
      <c r="G193" s="6">
        <v>1053.9000000000001</v>
      </c>
      <c r="H193" s="12">
        <f t="shared" si="24"/>
        <v>105.39000000000001</v>
      </c>
      <c r="I193" s="13">
        <f t="shared" si="25"/>
        <v>158.08500000000001</v>
      </c>
      <c r="J193" s="13">
        <f t="shared" si="23"/>
        <v>1317.3750000000002</v>
      </c>
      <c r="K193" s="13">
        <f t="shared" si="15"/>
        <v>1449.1125000000004</v>
      </c>
      <c r="L193" s="7"/>
      <c r="M193" s="4" t="s">
        <v>491</v>
      </c>
      <c r="N193" s="7" t="s">
        <v>1436</v>
      </c>
      <c r="O193" s="8" t="s">
        <v>1115</v>
      </c>
      <c r="P193" s="10">
        <v>45750</v>
      </c>
    </row>
    <row r="194" spans="1:16" ht="135" x14ac:dyDescent="0.2">
      <c r="A194" s="3" t="s">
        <v>103</v>
      </c>
      <c r="B194" s="4" t="s">
        <v>395</v>
      </c>
      <c r="C194" s="4" t="s">
        <v>1471</v>
      </c>
      <c r="D194" s="4" t="s">
        <v>706</v>
      </c>
      <c r="E194" s="4" t="s">
        <v>253</v>
      </c>
      <c r="F194" s="5">
        <v>1</v>
      </c>
      <c r="G194" s="6">
        <v>5807.45</v>
      </c>
      <c r="H194" s="12">
        <f t="shared" si="24"/>
        <v>580.745</v>
      </c>
      <c r="I194" s="13">
        <f t="shared" si="25"/>
        <v>871.11749999999995</v>
      </c>
      <c r="J194" s="13">
        <f t="shared" si="23"/>
        <v>7259.3125</v>
      </c>
      <c r="K194" s="13">
        <f t="shared" si="15"/>
        <v>7985.2437500000005</v>
      </c>
      <c r="L194" s="7"/>
      <c r="M194" s="4" t="s">
        <v>1472</v>
      </c>
      <c r="N194" s="7" t="s">
        <v>1473</v>
      </c>
      <c r="O194" s="8" t="s">
        <v>707</v>
      </c>
      <c r="P194" s="10">
        <v>45749</v>
      </c>
    </row>
    <row r="195" spans="1:16" ht="120" x14ac:dyDescent="0.2">
      <c r="A195" s="3" t="s">
        <v>103</v>
      </c>
      <c r="B195" s="4" t="s">
        <v>396</v>
      </c>
      <c r="C195" s="4" t="s">
        <v>1904</v>
      </c>
      <c r="D195" s="4" t="s">
        <v>1905</v>
      </c>
      <c r="E195" s="4" t="s">
        <v>253</v>
      </c>
      <c r="F195" s="5">
        <v>1</v>
      </c>
      <c r="G195" s="6">
        <v>4058.84</v>
      </c>
      <c r="H195" s="12">
        <f t="shared" si="24"/>
        <v>405.88400000000001</v>
      </c>
      <c r="I195" s="13">
        <f t="shared" si="25"/>
        <v>608.82600000000002</v>
      </c>
      <c r="J195" s="13">
        <f t="shared" si="23"/>
        <v>5073.55</v>
      </c>
      <c r="K195" s="13">
        <f t="shared" si="15"/>
        <v>5580.9050000000007</v>
      </c>
      <c r="L195" s="7"/>
      <c r="M195" s="4" t="s">
        <v>1906</v>
      </c>
      <c r="N195" s="7" t="s">
        <v>1907</v>
      </c>
      <c r="O195" s="8" t="s">
        <v>397</v>
      </c>
      <c r="P195" s="10">
        <v>45758</v>
      </c>
    </row>
    <row r="196" spans="1:16" ht="105" x14ac:dyDescent="0.2">
      <c r="A196" s="3" t="s">
        <v>103</v>
      </c>
      <c r="B196" s="4" t="s">
        <v>396</v>
      </c>
      <c r="C196" s="4" t="s">
        <v>1904</v>
      </c>
      <c r="D196" s="4" t="s">
        <v>1911</v>
      </c>
      <c r="E196" s="4" t="s">
        <v>253</v>
      </c>
      <c r="F196" s="5">
        <v>1</v>
      </c>
      <c r="G196" s="6">
        <v>4058.84</v>
      </c>
      <c r="H196" s="12">
        <f t="shared" si="24"/>
        <v>405.88400000000001</v>
      </c>
      <c r="I196" s="13">
        <f t="shared" si="25"/>
        <v>608.82600000000002</v>
      </c>
      <c r="J196" s="13">
        <f t="shared" si="23"/>
        <v>5073.55</v>
      </c>
      <c r="K196" s="13">
        <f t="shared" ref="K196:K259" si="26">J196*1.1</f>
        <v>5580.9050000000007</v>
      </c>
      <c r="L196" s="7"/>
      <c r="M196" s="4" t="s">
        <v>1906</v>
      </c>
      <c r="N196" s="7" t="s">
        <v>1912</v>
      </c>
      <c r="O196" s="8" t="s">
        <v>398</v>
      </c>
      <c r="P196" s="10">
        <v>45758</v>
      </c>
    </row>
    <row r="197" spans="1:16" ht="120" x14ac:dyDescent="0.2">
      <c r="A197" s="3" t="s">
        <v>103</v>
      </c>
      <c r="B197" s="4" t="s">
        <v>396</v>
      </c>
      <c r="C197" s="4" t="s">
        <v>1908</v>
      </c>
      <c r="D197" s="4" t="s">
        <v>1909</v>
      </c>
      <c r="E197" s="4" t="s">
        <v>253</v>
      </c>
      <c r="F197" s="5">
        <v>1</v>
      </c>
      <c r="G197" s="6">
        <v>4058.84</v>
      </c>
      <c r="H197" s="12">
        <f t="shared" si="24"/>
        <v>405.88400000000001</v>
      </c>
      <c r="I197" s="13">
        <f t="shared" si="25"/>
        <v>608.82600000000002</v>
      </c>
      <c r="J197" s="13">
        <f t="shared" si="23"/>
        <v>5073.55</v>
      </c>
      <c r="K197" s="13">
        <f t="shared" si="26"/>
        <v>5580.9050000000007</v>
      </c>
      <c r="L197" s="7"/>
      <c r="M197" s="4" t="s">
        <v>1906</v>
      </c>
      <c r="N197" s="7" t="s">
        <v>1910</v>
      </c>
      <c r="O197" s="8" t="s">
        <v>399</v>
      </c>
      <c r="P197" s="10">
        <v>45758</v>
      </c>
    </row>
    <row r="198" spans="1:16" ht="120" x14ac:dyDescent="0.2">
      <c r="A198" s="3" t="s">
        <v>33</v>
      </c>
      <c r="B198" s="4" t="s">
        <v>33</v>
      </c>
      <c r="C198" s="4" t="s">
        <v>737</v>
      </c>
      <c r="D198" s="4" t="s">
        <v>407</v>
      </c>
      <c r="E198" s="4" t="s">
        <v>167</v>
      </c>
      <c r="F198" s="5">
        <v>50</v>
      </c>
      <c r="G198" s="6">
        <v>235.45</v>
      </c>
      <c r="H198" s="12">
        <f>G198*0.14</f>
        <v>32.963000000000001</v>
      </c>
      <c r="I198" s="13">
        <f>G198*0.22</f>
        <v>51.798999999999999</v>
      </c>
      <c r="J198" s="13">
        <f t="shared" si="23"/>
        <v>320.21199999999999</v>
      </c>
      <c r="K198" s="13">
        <f t="shared" si="26"/>
        <v>352.23320000000001</v>
      </c>
      <c r="L198" s="7"/>
      <c r="M198" s="4" t="s">
        <v>644</v>
      </c>
      <c r="N198" s="7" t="s">
        <v>1781</v>
      </c>
      <c r="O198" s="8" t="s">
        <v>645</v>
      </c>
      <c r="P198" s="10">
        <v>45756</v>
      </c>
    </row>
    <row r="199" spans="1:16" ht="225" x14ac:dyDescent="0.2">
      <c r="A199" s="3" t="s">
        <v>33</v>
      </c>
      <c r="B199" s="4" t="s">
        <v>318</v>
      </c>
      <c r="C199" s="4" t="s">
        <v>637</v>
      </c>
      <c r="D199" s="4" t="s">
        <v>433</v>
      </c>
      <c r="E199" s="4" t="s">
        <v>167</v>
      </c>
      <c r="F199" s="5">
        <v>20</v>
      </c>
      <c r="G199" s="6">
        <v>47.9</v>
      </c>
      <c r="H199" s="12">
        <f>G199*0.17</f>
        <v>8.1430000000000007</v>
      </c>
      <c r="I199" s="13">
        <f>G199*0.3</f>
        <v>14.37</v>
      </c>
      <c r="J199" s="13">
        <f t="shared" si="23"/>
        <v>70.412999999999997</v>
      </c>
      <c r="K199" s="13">
        <f t="shared" si="26"/>
        <v>77.454300000000003</v>
      </c>
      <c r="L199" s="7"/>
      <c r="M199" s="4" t="s">
        <v>1069</v>
      </c>
      <c r="N199" s="7" t="s">
        <v>1813</v>
      </c>
      <c r="O199" s="8" t="s">
        <v>1070</v>
      </c>
      <c r="P199" s="10">
        <v>45756</v>
      </c>
    </row>
    <row r="200" spans="1:16" ht="225" x14ac:dyDescent="0.2">
      <c r="A200" s="3" t="s">
        <v>33</v>
      </c>
      <c r="B200" s="4" t="s">
        <v>318</v>
      </c>
      <c r="C200" s="4" t="s">
        <v>359</v>
      </c>
      <c r="D200" s="4" t="s">
        <v>433</v>
      </c>
      <c r="E200" s="4" t="s">
        <v>167</v>
      </c>
      <c r="F200" s="5">
        <v>50</v>
      </c>
      <c r="G200" s="6">
        <v>104.7</v>
      </c>
      <c r="H200" s="12">
        <f>G200*0.14</f>
        <v>14.658000000000001</v>
      </c>
      <c r="I200" s="13">
        <f>G200*0.22</f>
        <v>23.034000000000002</v>
      </c>
      <c r="J200" s="13">
        <f t="shared" si="23"/>
        <v>142.392</v>
      </c>
      <c r="K200" s="13">
        <f t="shared" si="26"/>
        <v>156.63120000000001</v>
      </c>
      <c r="L200" s="7"/>
      <c r="M200" s="4" t="s">
        <v>1069</v>
      </c>
      <c r="N200" s="7" t="s">
        <v>1813</v>
      </c>
      <c r="O200" s="8" t="s">
        <v>1071</v>
      </c>
      <c r="P200" s="10">
        <v>45756</v>
      </c>
    </row>
    <row r="201" spans="1:16" ht="60" x14ac:dyDescent="0.2">
      <c r="A201" s="3" t="s">
        <v>33</v>
      </c>
      <c r="B201" s="4" t="s">
        <v>145</v>
      </c>
      <c r="C201" s="4" t="s">
        <v>906</v>
      </c>
      <c r="D201" s="4" t="s">
        <v>907</v>
      </c>
      <c r="E201" s="4" t="s">
        <v>167</v>
      </c>
      <c r="F201" s="5">
        <v>16</v>
      </c>
      <c r="G201" s="6">
        <v>211.95</v>
      </c>
      <c r="H201" s="12">
        <f>G201*0.14</f>
        <v>29.673000000000002</v>
      </c>
      <c r="I201" s="13">
        <f>G201*0.22</f>
        <v>46.628999999999998</v>
      </c>
      <c r="J201" s="13">
        <f t="shared" si="23"/>
        <v>288.25200000000001</v>
      </c>
      <c r="K201" s="13">
        <f t="shared" si="26"/>
        <v>317.07720000000006</v>
      </c>
      <c r="L201" s="7"/>
      <c r="M201" s="4" t="s">
        <v>156</v>
      </c>
      <c r="N201" s="7" t="s">
        <v>1810</v>
      </c>
      <c r="O201" s="8" t="s">
        <v>157</v>
      </c>
      <c r="P201" s="10">
        <v>45755</v>
      </c>
    </row>
    <row r="202" spans="1:16" ht="90" x14ac:dyDescent="0.2">
      <c r="A202" s="3" t="s">
        <v>33</v>
      </c>
      <c r="B202" s="4" t="s">
        <v>934</v>
      </c>
      <c r="C202" s="4" t="s">
        <v>936</v>
      </c>
      <c r="D202" s="4" t="s">
        <v>468</v>
      </c>
      <c r="E202" s="4" t="s">
        <v>167</v>
      </c>
      <c r="F202" s="5">
        <v>10</v>
      </c>
      <c r="G202" s="6">
        <v>80.650000000000006</v>
      </c>
      <c r="H202" s="12">
        <f>G202*0.17</f>
        <v>13.710500000000001</v>
      </c>
      <c r="I202" s="13">
        <f>G202*0.3</f>
        <v>24.195</v>
      </c>
      <c r="J202" s="13">
        <f t="shared" si="23"/>
        <v>118.55549999999999</v>
      </c>
      <c r="K202" s="13">
        <f t="shared" si="26"/>
        <v>130.41105000000002</v>
      </c>
      <c r="L202" s="7"/>
      <c r="M202" s="4" t="s">
        <v>143</v>
      </c>
      <c r="N202" s="7" t="s">
        <v>1810</v>
      </c>
      <c r="O202" s="8" t="s">
        <v>483</v>
      </c>
      <c r="P202" s="10">
        <v>45755</v>
      </c>
    </row>
    <row r="203" spans="1:16" ht="75" x14ac:dyDescent="0.2">
      <c r="A203" s="3" t="s">
        <v>33</v>
      </c>
      <c r="B203" s="4" t="s">
        <v>934</v>
      </c>
      <c r="C203" s="4" t="s">
        <v>935</v>
      </c>
      <c r="D203" s="4" t="s">
        <v>468</v>
      </c>
      <c r="E203" s="4" t="s">
        <v>167</v>
      </c>
      <c r="F203" s="5">
        <v>8</v>
      </c>
      <c r="G203" s="6">
        <v>90.07</v>
      </c>
      <c r="H203" s="12">
        <f>G203*0.17</f>
        <v>15.3119</v>
      </c>
      <c r="I203" s="13">
        <f>G203*0.3</f>
        <v>27.020999999999997</v>
      </c>
      <c r="J203" s="13">
        <f t="shared" si="23"/>
        <v>132.40289999999999</v>
      </c>
      <c r="K203" s="13">
        <f t="shared" si="26"/>
        <v>145.64319</v>
      </c>
      <c r="L203" s="7"/>
      <c r="M203" s="4" t="s">
        <v>143</v>
      </c>
      <c r="N203" s="7" t="s">
        <v>1810</v>
      </c>
      <c r="O203" s="8" t="s">
        <v>469</v>
      </c>
      <c r="P203" s="10">
        <v>45755</v>
      </c>
    </row>
    <row r="204" spans="1:16" ht="90" x14ac:dyDescent="0.2">
      <c r="A204" s="3" t="s">
        <v>34</v>
      </c>
      <c r="B204" s="4" t="s">
        <v>148</v>
      </c>
      <c r="C204" s="4" t="s">
        <v>180</v>
      </c>
      <c r="D204" s="4" t="s">
        <v>448</v>
      </c>
      <c r="E204" s="4" t="s">
        <v>196</v>
      </c>
      <c r="F204" s="5">
        <v>28</v>
      </c>
      <c r="G204" s="6">
        <v>444.14</v>
      </c>
      <c r="H204" s="12">
        <f>G204*0.14</f>
        <v>62.179600000000001</v>
      </c>
      <c r="I204" s="13">
        <f>G204*0.22</f>
        <v>97.710799999999992</v>
      </c>
      <c r="J204" s="13">
        <f t="shared" si="23"/>
        <v>604.03039999999999</v>
      </c>
      <c r="K204" s="13">
        <f t="shared" si="26"/>
        <v>664.43344000000002</v>
      </c>
      <c r="L204" s="7"/>
      <c r="M204" s="4" t="s">
        <v>969</v>
      </c>
      <c r="N204" s="7" t="s">
        <v>1923</v>
      </c>
      <c r="O204" s="8" t="s">
        <v>1166</v>
      </c>
      <c r="P204" s="10">
        <v>45758</v>
      </c>
    </row>
    <row r="205" spans="1:16" ht="120" x14ac:dyDescent="0.2">
      <c r="A205" s="3" t="s">
        <v>34</v>
      </c>
      <c r="B205" s="4" t="s">
        <v>148</v>
      </c>
      <c r="C205" s="4" t="s">
        <v>611</v>
      </c>
      <c r="D205" s="4" t="s">
        <v>448</v>
      </c>
      <c r="E205" s="4" t="s">
        <v>196</v>
      </c>
      <c r="F205" s="5">
        <v>28</v>
      </c>
      <c r="G205" s="6">
        <v>444.14</v>
      </c>
      <c r="H205" s="12">
        <f>G205*0.14</f>
        <v>62.179600000000001</v>
      </c>
      <c r="I205" s="13">
        <f>G205*0.22</f>
        <v>97.710799999999992</v>
      </c>
      <c r="J205" s="13">
        <f t="shared" si="23"/>
        <v>604.03039999999999</v>
      </c>
      <c r="K205" s="13">
        <f t="shared" si="26"/>
        <v>664.43344000000002</v>
      </c>
      <c r="L205" s="7"/>
      <c r="M205" s="4" t="s">
        <v>969</v>
      </c>
      <c r="N205" s="7" t="s">
        <v>1923</v>
      </c>
      <c r="O205" s="8" t="s">
        <v>1166</v>
      </c>
      <c r="P205" s="10">
        <v>45758</v>
      </c>
    </row>
    <row r="206" spans="1:16" ht="105" x14ac:dyDescent="0.2">
      <c r="A206" s="3" t="s">
        <v>34</v>
      </c>
      <c r="B206" s="4" t="s">
        <v>148</v>
      </c>
      <c r="C206" s="4" t="s">
        <v>354</v>
      </c>
      <c r="D206" s="4" t="s">
        <v>448</v>
      </c>
      <c r="E206" s="4" t="s">
        <v>196</v>
      </c>
      <c r="F206" s="5">
        <v>28</v>
      </c>
      <c r="G206" s="6">
        <v>482.69</v>
      </c>
      <c r="H206" s="12">
        <f>G206*0.14</f>
        <v>67.576599999999999</v>
      </c>
      <c r="I206" s="13">
        <f>G206*0.22</f>
        <v>106.1918</v>
      </c>
      <c r="J206" s="13">
        <f t="shared" si="23"/>
        <v>656.45839999999998</v>
      </c>
      <c r="K206" s="13">
        <f t="shared" si="26"/>
        <v>722.10424</v>
      </c>
      <c r="L206" s="7"/>
      <c r="M206" s="4" t="s">
        <v>969</v>
      </c>
      <c r="N206" s="7" t="s">
        <v>1923</v>
      </c>
      <c r="O206" s="8" t="s">
        <v>970</v>
      </c>
      <c r="P206" s="10">
        <v>45758</v>
      </c>
    </row>
    <row r="207" spans="1:16" ht="120" x14ac:dyDescent="0.2">
      <c r="A207" s="3" t="s">
        <v>34</v>
      </c>
      <c r="B207" s="4" t="s">
        <v>148</v>
      </c>
      <c r="C207" s="4" t="s">
        <v>610</v>
      </c>
      <c r="D207" s="4" t="s">
        <v>448</v>
      </c>
      <c r="E207" s="4" t="s">
        <v>196</v>
      </c>
      <c r="F207" s="5">
        <v>28</v>
      </c>
      <c r="G207" s="6">
        <v>482.69</v>
      </c>
      <c r="H207" s="12">
        <f>G207*0.14</f>
        <v>67.576599999999999</v>
      </c>
      <c r="I207" s="13">
        <f>G207*0.22</f>
        <v>106.1918</v>
      </c>
      <c r="J207" s="13">
        <f t="shared" si="23"/>
        <v>656.45839999999998</v>
      </c>
      <c r="K207" s="13">
        <f t="shared" si="26"/>
        <v>722.10424</v>
      </c>
      <c r="L207" s="7"/>
      <c r="M207" s="4" t="s">
        <v>969</v>
      </c>
      <c r="N207" s="7" t="s">
        <v>1923</v>
      </c>
      <c r="O207" s="8" t="s">
        <v>970</v>
      </c>
      <c r="P207" s="10">
        <v>45758</v>
      </c>
    </row>
    <row r="208" spans="1:16" ht="120" x14ac:dyDescent="0.2">
      <c r="A208" s="3" t="s">
        <v>34</v>
      </c>
      <c r="B208" s="4" t="s">
        <v>34</v>
      </c>
      <c r="C208" s="4" t="s">
        <v>409</v>
      </c>
      <c r="D208" s="4" t="s">
        <v>367</v>
      </c>
      <c r="E208" s="4" t="s">
        <v>196</v>
      </c>
      <c r="F208" s="5">
        <v>56</v>
      </c>
      <c r="G208" s="6">
        <v>862.94</v>
      </c>
      <c r="H208" s="12">
        <f>G208*0.1</f>
        <v>86.294000000000011</v>
      </c>
      <c r="I208" s="13">
        <f>G208*0.15</f>
        <v>129.441</v>
      </c>
      <c r="J208" s="13">
        <f t="shared" ref="J208:J239" si="27">G208+H208+I208</f>
        <v>1078.675</v>
      </c>
      <c r="K208" s="13">
        <f t="shared" si="26"/>
        <v>1186.5425</v>
      </c>
      <c r="L208" s="7"/>
      <c r="M208" s="4" t="s">
        <v>1682</v>
      </c>
      <c r="N208" s="7" t="s">
        <v>1683</v>
      </c>
      <c r="O208" s="8" t="s">
        <v>1685</v>
      </c>
      <c r="P208" s="10">
        <v>45750</v>
      </c>
    </row>
    <row r="209" spans="1:16" ht="120" x14ac:dyDescent="0.2">
      <c r="A209" s="3" t="s">
        <v>34</v>
      </c>
      <c r="B209" s="4" t="s">
        <v>34</v>
      </c>
      <c r="C209" s="4" t="s">
        <v>612</v>
      </c>
      <c r="D209" s="4" t="s">
        <v>367</v>
      </c>
      <c r="E209" s="4" t="s">
        <v>196</v>
      </c>
      <c r="F209" s="5">
        <v>56</v>
      </c>
      <c r="G209" s="6">
        <v>869.55</v>
      </c>
      <c r="H209" s="12">
        <f>G209*0.1</f>
        <v>86.954999999999998</v>
      </c>
      <c r="I209" s="13">
        <f>G209*0.15</f>
        <v>130.43249999999998</v>
      </c>
      <c r="J209" s="13">
        <f t="shared" si="27"/>
        <v>1086.9375</v>
      </c>
      <c r="K209" s="13">
        <f t="shared" si="26"/>
        <v>1195.6312500000001</v>
      </c>
      <c r="L209" s="7"/>
      <c r="M209" s="4" t="s">
        <v>1682</v>
      </c>
      <c r="N209" s="7" t="s">
        <v>1683</v>
      </c>
      <c r="O209" s="8" t="s">
        <v>1684</v>
      </c>
      <c r="P209" s="10">
        <v>45750</v>
      </c>
    </row>
    <row r="210" spans="1:16" ht="90" x14ac:dyDescent="0.2">
      <c r="A210" s="3" t="s">
        <v>35</v>
      </c>
      <c r="B210" s="4" t="s">
        <v>905</v>
      </c>
      <c r="C210" s="4" t="s">
        <v>1274</v>
      </c>
      <c r="D210" s="4" t="s">
        <v>789</v>
      </c>
      <c r="E210" s="4" t="s">
        <v>326</v>
      </c>
      <c r="F210" s="5">
        <v>10</v>
      </c>
      <c r="G210" s="6">
        <v>634.55999999999995</v>
      </c>
      <c r="H210" s="12">
        <f>G210*0.1</f>
        <v>63.455999999999996</v>
      </c>
      <c r="I210" s="13">
        <f>G210*0.15</f>
        <v>95.183999999999983</v>
      </c>
      <c r="J210" s="13">
        <f t="shared" si="27"/>
        <v>793.19999999999993</v>
      </c>
      <c r="K210" s="13">
        <f t="shared" si="26"/>
        <v>872.52</v>
      </c>
      <c r="L210" s="7"/>
      <c r="M210" s="4" t="s">
        <v>1440</v>
      </c>
      <c r="N210" s="7" t="s">
        <v>1441</v>
      </c>
      <c r="O210" s="8" t="s">
        <v>1442</v>
      </c>
      <c r="P210" s="10">
        <v>45749</v>
      </c>
    </row>
    <row r="211" spans="1:16" ht="225" x14ac:dyDescent="0.2">
      <c r="A211" s="3" t="s">
        <v>36</v>
      </c>
      <c r="B211" s="4" t="s">
        <v>111</v>
      </c>
      <c r="C211" s="4" t="s">
        <v>1335</v>
      </c>
      <c r="D211" s="4" t="s">
        <v>433</v>
      </c>
      <c r="E211" s="4" t="s">
        <v>266</v>
      </c>
      <c r="F211" s="5">
        <v>1</v>
      </c>
      <c r="G211" s="6">
        <v>359.9</v>
      </c>
      <c r="H211" s="12">
        <f>G211*0.14</f>
        <v>50.386000000000003</v>
      </c>
      <c r="I211" s="13">
        <f>G211*0.22</f>
        <v>79.177999999999997</v>
      </c>
      <c r="J211" s="13">
        <f t="shared" si="27"/>
        <v>489.464</v>
      </c>
      <c r="K211" s="13">
        <f t="shared" si="26"/>
        <v>538.4104000000001</v>
      </c>
      <c r="L211" s="7"/>
      <c r="M211" s="4" t="s">
        <v>1062</v>
      </c>
      <c r="N211" s="7" t="s">
        <v>1693</v>
      </c>
      <c r="O211" s="8" t="s">
        <v>1063</v>
      </c>
      <c r="P211" s="10">
        <v>45751</v>
      </c>
    </row>
    <row r="212" spans="1:16" ht="105" x14ac:dyDescent="0.2">
      <c r="A212" s="3" t="s">
        <v>36</v>
      </c>
      <c r="B212" s="4" t="s">
        <v>86</v>
      </c>
      <c r="C212" s="4" t="s">
        <v>1328</v>
      </c>
      <c r="D212" s="4" t="s">
        <v>360</v>
      </c>
      <c r="E212" s="4" t="s">
        <v>266</v>
      </c>
      <c r="F212" s="5">
        <v>1</v>
      </c>
      <c r="G212" s="6">
        <v>274.52999999999997</v>
      </c>
      <c r="H212" s="12">
        <f>G212*0.14</f>
        <v>38.434199999999997</v>
      </c>
      <c r="I212" s="13">
        <f>G212*0.22</f>
        <v>60.396599999999992</v>
      </c>
      <c r="J212" s="13">
        <f t="shared" si="27"/>
        <v>373.36079999999993</v>
      </c>
      <c r="K212" s="13">
        <f t="shared" si="26"/>
        <v>410.69687999999996</v>
      </c>
      <c r="L212" s="7"/>
      <c r="M212" s="4" t="s">
        <v>1574</v>
      </c>
      <c r="N212" s="7" t="s">
        <v>1575</v>
      </c>
      <c r="O212" s="8" t="s">
        <v>1576</v>
      </c>
      <c r="P212" s="10">
        <v>45748</v>
      </c>
    </row>
    <row r="213" spans="1:16" ht="105" x14ac:dyDescent="0.2">
      <c r="A213" s="3" t="s">
        <v>36</v>
      </c>
      <c r="B213" s="4" t="s">
        <v>86</v>
      </c>
      <c r="C213" s="4" t="s">
        <v>1577</v>
      </c>
      <c r="D213" s="4" t="s">
        <v>360</v>
      </c>
      <c r="E213" s="4" t="s">
        <v>266</v>
      </c>
      <c r="F213" s="5">
        <v>10</v>
      </c>
      <c r="G213" s="6">
        <v>2745.3</v>
      </c>
      <c r="H213" s="12">
        <f t="shared" ref="H213:H219" si="28">G213*0.1</f>
        <v>274.53000000000003</v>
      </c>
      <c r="I213" s="13">
        <f t="shared" ref="I213:I219" si="29">G213*0.15</f>
        <v>411.79500000000002</v>
      </c>
      <c r="J213" s="13">
        <f t="shared" si="27"/>
        <v>3431.6250000000005</v>
      </c>
      <c r="K213" s="13">
        <f t="shared" si="26"/>
        <v>3774.7875000000008</v>
      </c>
      <c r="L213" s="7"/>
      <c r="M213" s="4" t="s">
        <v>1574</v>
      </c>
      <c r="N213" s="7" t="s">
        <v>1575</v>
      </c>
      <c r="O213" s="8" t="s">
        <v>1578</v>
      </c>
      <c r="P213" s="10">
        <v>45748</v>
      </c>
    </row>
    <row r="214" spans="1:16" ht="105" x14ac:dyDescent="0.2">
      <c r="A214" s="3" t="s">
        <v>309</v>
      </c>
      <c r="B214" s="4" t="s">
        <v>496</v>
      </c>
      <c r="C214" s="4" t="s">
        <v>512</v>
      </c>
      <c r="D214" s="4" t="s">
        <v>1737</v>
      </c>
      <c r="E214" s="4" t="s">
        <v>80</v>
      </c>
      <c r="F214" s="5">
        <v>1</v>
      </c>
      <c r="G214" s="6">
        <v>1324.63</v>
      </c>
      <c r="H214" s="12">
        <f t="shared" si="28"/>
        <v>132.46300000000002</v>
      </c>
      <c r="I214" s="13">
        <f t="shared" si="29"/>
        <v>198.69450000000001</v>
      </c>
      <c r="J214" s="13">
        <f t="shared" si="27"/>
        <v>1655.7875000000001</v>
      </c>
      <c r="K214" s="13">
        <f t="shared" si="26"/>
        <v>1821.3662500000003</v>
      </c>
      <c r="L214" s="7"/>
      <c r="M214" s="4" t="s">
        <v>497</v>
      </c>
      <c r="N214" s="7" t="s">
        <v>1738</v>
      </c>
      <c r="O214" s="8" t="s">
        <v>757</v>
      </c>
      <c r="P214" s="10">
        <v>45755</v>
      </c>
    </row>
    <row r="215" spans="1:16" ht="105" x14ac:dyDescent="0.2">
      <c r="A215" s="3" t="s">
        <v>309</v>
      </c>
      <c r="B215" s="4" t="s">
        <v>496</v>
      </c>
      <c r="C215" s="4" t="s">
        <v>512</v>
      </c>
      <c r="D215" s="4" t="s">
        <v>1737</v>
      </c>
      <c r="E215" s="4" t="s">
        <v>80</v>
      </c>
      <c r="F215" s="5">
        <v>1</v>
      </c>
      <c r="G215" s="6">
        <v>1324.63</v>
      </c>
      <c r="H215" s="12">
        <f t="shared" si="28"/>
        <v>132.46300000000002</v>
      </c>
      <c r="I215" s="13">
        <f t="shared" si="29"/>
        <v>198.69450000000001</v>
      </c>
      <c r="J215" s="13">
        <f t="shared" si="27"/>
        <v>1655.7875000000001</v>
      </c>
      <c r="K215" s="13">
        <f t="shared" si="26"/>
        <v>1821.3662500000003</v>
      </c>
      <c r="L215" s="7"/>
      <c r="M215" s="4" t="s">
        <v>497</v>
      </c>
      <c r="N215" s="7" t="s">
        <v>1738</v>
      </c>
      <c r="O215" s="8" t="s">
        <v>498</v>
      </c>
      <c r="P215" s="10">
        <v>45755</v>
      </c>
    </row>
    <row r="216" spans="1:16" ht="105" x14ac:dyDescent="0.2">
      <c r="A216" s="3" t="s">
        <v>309</v>
      </c>
      <c r="B216" s="4" t="s">
        <v>496</v>
      </c>
      <c r="C216" s="4" t="s">
        <v>509</v>
      </c>
      <c r="D216" s="4" t="s">
        <v>1737</v>
      </c>
      <c r="E216" s="4" t="s">
        <v>80</v>
      </c>
      <c r="F216" s="5">
        <v>1</v>
      </c>
      <c r="G216" s="6">
        <v>2701.55</v>
      </c>
      <c r="H216" s="12">
        <f t="shared" si="28"/>
        <v>270.15500000000003</v>
      </c>
      <c r="I216" s="13">
        <f t="shared" si="29"/>
        <v>405.23250000000002</v>
      </c>
      <c r="J216" s="13">
        <f t="shared" si="27"/>
        <v>3376.9375000000005</v>
      </c>
      <c r="K216" s="13">
        <f t="shared" si="26"/>
        <v>3714.6312500000008</v>
      </c>
      <c r="L216" s="7"/>
      <c r="M216" s="4" t="s">
        <v>497</v>
      </c>
      <c r="N216" s="7" t="s">
        <v>1738</v>
      </c>
      <c r="O216" s="8" t="s">
        <v>756</v>
      </c>
      <c r="P216" s="10">
        <v>45755</v>
      </c>
    </row>
    <row r="217" spans="1:16" ht="105" x14ac:dyDescent="0.2">
      <c r="A217" s="3" t="s">
        <v>309</v>
      </c>
      <c r="B217" s="4" t="s">
        <v>496</v>
      </c>
      <c r="C217" s="4" t="s">
        <v>509</v>
      </c>
      <c r="D217" s="4" t="s">
        <v>1737</v>
      </c>
      <c r="E217" s="4" t="s">
        <v>80</v>
      </c>
      <c r="F217" s="5">
        <v>1</v>
      </c>
      <c r="G217" s="6">
        <v>2701.55</v>
      </c>
      <c r="H217" s="12">
        <f t="shared" si="28"/>
        <v>270.15500000000003</v>
      </c>
      <c r="I217" s="13">
        <f t="shared" si="29"/>
        <v>405.23250000000002</v>
      </c>
      <c r="J217" s="13">
        <f t="shared" si="27"/>
        <v>3376.9375000000005</v>
      </c>
      <c r="K217" s="13">
        <f t="shared" si="26"/>
        <v>3714.6312500000008</v>
      </c>
      <c r="L217" s="7"/>
      <c r="M217" s="4" t="s">
        <v>497</v>
      </c>
      <c r="N217" s="7" t="s">
        <v>1738</v>
      </c>
      <c r="O217" s="8" t="s">
        <v>499</v>
      </c>
      <c r="P217" s="10">
        <v>45755</v>
      </c>
    </row>
    <row r="218" spans="1:16" ht="105" x14ac:dyDescent="0.2">
      <c r="A218" s="3" t="s">
        <v>309</v>
      </c>
      <c r="B218" s="4" t="s">
        <v>496</v>
      </c>
      <c r="C218" s="4" t="s">
        <v>754</v>
      </c>
      <c r="D218" s="4" t="s">
        <v>1737</v>
      </c>
      <c r="E218" s="4" t="s">
        <v>80</v>
      </c>
      <c r="F218" s="5">
        <v>1</v>
      </c>
      <c r="G218" s="6">
        <v>6347.85</v>
      </c>
      <c r="H218" s="12">
        <f t="shared" si="28"/>
        <v>634.78500000000008</v>
      </c>
      <c r="I218" s="13">
        <f t="shared" si="29"/>
        <v>952.17750000000001</v>
      </c>
      <c r="J218" s="13">
        <f t="shared" si="27"/>
        <v>7934.8125</v>
      </c>
      <c r="K218" s="13">
        <f t="shared" si="26"/>
        <v>8728.2937500000007</v>
      </c>
      <c r="L218" s="7"/>
      <c r="M218" s="4" t="s">
        <v>497</v>
      </c>
      <c r="N218" s="7" t="s">
        <v>1738</v>
      </c>
      <c r="O218" s="8" t="s">
        <v>755</v>
      </c>
      <c r="P218" s="10">
        <v>45755</v>
      </c>
    </row>
    <row r="219" spans="1:16" ht="105" x14ac:dyDescent="0.2">
      <c r="A219" s="3" t="s">
        <v>309</v>
      </c>
      <c r="B219" s="4" t="s">
        <v>496</v>
      </c>
      <c r="C219" s="4" t="s">
        <v>754</v>
      </c>
      <c r="D219" s="4" t="s">
        <v>1737</v>
      </c>
      <c r="E219" s="4" t="s">
        <v>80</v>
      </c>
      <c r="F219" s="5">
        <v>1</v>
      </c>
      <c r="G219" s="6">
        <v>6347.85</v>
      </c>
      <c r="H219" s="12">
        <f t="shared" si="28"/>
        <v>634.78500000000008</v>
      </c>
      <c r="I219" s="13">
        <f t="shared" si="29"/>
        <v>952.17750000000001</v>
      </c>
      <c r="J219" s="13">
        <f t="shared" si="27"/>
        <v>7934.8125</v>
      </c>
      <c r="K219" s="13">
        <f t="shared" si="26"/>
        <v>8728.2937500000007</v>
      </c>
      <c r="L219" s="7"/>
      <c r="M219" s="4" t="s">
        <v>497</v>
      </c>
      <c r="N219" s="7" t="s">
        <v>1738</v>
      </c>
      <c r="O219" s="8" t="s">
        <v>500</v>
      </c>
      <c r="P219" s="10">
        <v>45755</v>
      </c>
    </row>
    <row r="220" spans="1:16" ht="150" x14ac:dyDescent="0.2">
      <c r="A220" s="3" t="s">
        <v>126</v>
      </c>
      <c r="B220" s="4" t="s">
        <v>601</v>
      </c>
      <c r="C220" s="4" t="s">
        <v>595</v>
      </c>
      <c r="D220" s="4" t="s">
        <v>727</v>
      </c>
      <c r="E220" s="4" t="s">
        <v>195</v>
      </c>
      <c r="F220" s="5">
        <v>30</v>
      </c>
      <c r="G220" s="6">
        <v>85.69</v>
      </c>
      <c r="H220" s="12">
        <f>G220*0.17</f>
        <v>14.567300000000001</v>
      </c>
      <c r="I220" s="13">
        <f>G220*0.3</f>
        <v>25.706999999999997</v>
      </c>
      <c r="J220" s="13">
        <f t="shared" si="27"/>
        <v>125.96429999999999</v>
      </c>
      <c r="K220" s="13">
        <f t="shared" si="26"/>
        <v>138.56073000000001</v>
      </c>
      <c r="L220" s="7"/>
      <c r="M220" s="4" t="s">
        <v>1267</v>
      </c>
      <c r="N220" s="7" t="s">
        <v>1782</v>
      </c>
      <c r="O220" s="8" t="s">
        <v>602</v>
      </c>
      <c r="P220" s="10">
        <v>45756</v>
      </c>
    </row>
    <row r="221" spans="1:16" ht="150" x14ac:dyDescent="0.2">
      <c r="A221" s="3" t="s">
        <v>126</v>
      </c>
      <c r="B221" s="4" t="s">
        <v>601</v>
      </c>
      <c r="C221" s="4" t="s">
        <v>594</v>
      </c>
      <c r="D221" s="4" t="s">
        <v>727</v>
      </c>
      <c r="E221" s="4" t="s">
        <v>195</v>
      </c>
      <c r="F221" s="5">
        <v>60</v>
      </c>
      <c r="G221" s="6">
        <v>163.82</v>
      </c>
      <c r="H221" s="12">
        <f>G221*0.14</f>
        <v>22.934800000000003</v>
      </c>
      <c r="I221" s="13">
        <f>G221*0.22</f>
        <v>36.040399999999998</v>
      </c>
      <c r="J221" s="13">
        <f t="shared" si="27"/>
        <v>222.79519999999999</v>
      </c>
      <c r="K221" s="13">
        <f t="shared" si="26"/>
        <v>245.07472000000001</v>
      </c>
      <c r="L221" s="7"/>
      <c r="M221" s="4" t="s">
        <v>1267</v>
      </c>
      <c r="N221" s="7" t="s">
        <v>1782</v>
      </c>
      <c r="O221" s="8" t="s">
        <v>867</v>
      </c>
      <c r="P221" s="10">
        <v>45756</v>
      </c>
    </row>
    <row r="222" spans="1:16" ht="150" x14ac:dyDescent="0.2">
      <c r="A222" s="3" t="s">
        <v>126</v>
      </c>
      <c r="B222" s="4" t="s">
        <v>601</v>
      </c>
      <c r="C222" s="4" t="s">
        <v>594</v>
      </c>
      <c r="D222" s="4" t="s">
        <v>727</v>
      </c>
      <c r="E222" s="4" t="s">
        <v>195</v>
      </c>
      <c r="F222" s="5">
        <v>60</v>
      </c>
      <c r="G222" s="6">
        <v>163.82</v>
      </c>
      <c r="H222" s="12">
        <f>G222*0.14</f>
        <v>22.934800000000003</v>
      </c>
      <c r="I222" s="13">
        <f>G222*0.22</f>
        <v>36.040399999999998</v>
      </c>
      <c r="J222" s="13">
        <f t="shared" si="27"/>
        <v>222.79519999999999</v>
      </c>
      <c r="K222" s="13">
        <f t="shared" si="26"/>
        <v>245.07472000000001</v>
      </c>
      <c r="L222" s="7"/>
      <c r="M222" s="4" t="s">
        <v>1267</v>
      </c>
      <c r="N222" s="7" t="s">
        <v>1782</v>
      </c>
      <c r="O222" s="8" t="s">
        <v>1183</v>
      </c>
      <c r="P222" s="10">
        <v>45756</v>
      </c>
    </row>
    <row r="223" spans="1:16" ht="120" x14ac:dyDescent="0.2">
      <c r="A223" s="3" t="s">
        <v>126</v>
      </c>
      <c r="B223" s="4" t="s">
        <v>598</v>
      </c>
      <c r="C223" s="4" t="s">
        <v>629</v>
      </c>
      <c r="D223" s="4" t="s">
        <v>727</v>
      </c>
      <c r="E223" s="4" t="s">
        <v>195</v>
      </c>
      <c r="F223" s="5">
        <v>30</v>
      </c>
      <c r="G223" s="6">
        <v>44.94</v>
      </c>
      <c r="H223" s="12">
        <f>G223*0.17</f>
        <v>7.6398000000000001</v>
      </c>
      <c r="I223" s="13">
        <f>G223*0.3</f>
        <v>13.481999999999999</v>
      </c>
      <c r="J223" s="13">
        <f t="shared" si="27"/>
        <v>66.061800000000005</v>
      </c>
      <c r="K223" s="13">
        <f t="shared" si="26"/>
        <v>72.667980000000014</v>
      </c>
      <c r="L223" s="7"/>
      <c r="M223" s="4" t="s">
        <v>1266</v>
      </c>
      <c r="N223" s="7" t="s">
        <v>1782</v>
      </c>
      <c r="O223" s="8" t="s">
        <v>599</v>
      </c>
      <c r="P223" s="10">
        <v>45756</v>
      </c>
    </row>
    <row r="224" spans="1:16" ht="120" x14ac:dyDescent="0.2">
      <c r="A224" s="3" t="s">
        <v>126</v>
      </c>
      <c r="B224" s="4" t="s">
        <v>643</v>
      </c>
      <c r="C224" s="4" t="s">
        <v>1269</v>
      </c>
      <c r="D224" s="4" t="s">
        <v>448</v>
      </c>
      <c r="E224" s="4" t="s">
        <v>195</v>
      </c>
      <c r="F224" s="5">
        <v>30</v>
      </c>
      <c r="G224" s="6">
        <v>104.3</v>
      </c>
      <c r="H224" s="12">
        <f>G224*0.14</f>
        <v>14.602</v>
      </c>
      <c r="I224" s="13">
        <f>G224*0.22</f>
        <v>22.945999999999998</v>
      </c>
      <c r="J224" s="13">
        <f t="shared" si="27"/>
        <v>141.84800000000001</v>
      </c>
      <c r="K224" s="13">
        <f t="shared" si="26"/>
        <v>156.03280000000004</v>
      </c>
      <c r="L224" s="7"/>
      <c r="M224" s="4" t="s">
        <v>880</v>
      </c>
      <c r="N224" s="7" t="s">
        <v>1753</v>
      </c>
      <c r="O224" s="8" t="s">
        <v>881</v>
      </c>
      <c r="P224" s="10">
        <v>45755</v>
      </c>
    </row>
    <row r="225" spans="1:16" ht="120" x14ac:dyDescent="0.2">
      <c r="A225" s="3" t="s">
        <v>126</v>
      </c>
      <c r="B225" s="4" t="s">
        <v>643</v>
      </c>
      <c r="C225" s="4" t="s">
        <v>1270</v>
      </c>
      <c r="D225" s="4" t="s">
        <v>448</v>
      </c>
      <c r="E225" s="4" t="s">
        <v>195</v>
      </c>
      <c r="F225" s="5">
        <v>60</v>
      </c>
      <c r="G225" s="6">
        <v>208.67</v>
      </c>
      <c r="H225" s="12">
        <f>G225*0.14</f>
        <v>29.213800000000003</v>
      </c>
      <c r="I225" s="13">
        <f>G225*0.22</f>
        <v>45.907399999999996</v>
      </c>
      <c r="J225" s="13">
        <f t="shared" si="27"/>
        <v>283.7912</v>
      </c>
      <c r="K225" s="13">
        <f t="shared" si="26"/>
        <v>312.17032</v>
      </c>
      <c r="L225" s="7"/>
      <c r="M225" s="4" t="s">
        <v>880</v>
      </c>
      <c r="N225" s="7" t="s">
        <v>1753</v>
      </c>
      <c r="O225" s="8" t="s">
        <v>882</v>
      </c>
      <c r="P225" s="10">
        <v>45755</v>
      </c>
    </row>
    <row r="226" spans="1:16" ht="150" x14ac:dyDescent="0.2">
      <c r="A226" s="3" t="s">
        <v>126</v>
      </c>
      <c r="B226" s="4" t="s">
        <v>643</v>
      </c>
      <c r="C226" s="4" t="s">
        <v>595</v>
      </c>
      <c r="D226" s="4" t="s">
        <v>448</v>
      </c>
      <c r="E226" s="4" t="s">
        <v>195</v>
      </c>
      <c r="F226" s="5">
        <v>30</v>
      </c>
      <c r="G226" s="6">
        <v>104.3</v>
      </c>
      <c r="H226" s="12">
        <f>G226*0.14</f>
        <v>14.602</v>
      </c>
      <c r="I226" s="13">
        <f>G226*0.22</f>
        <v>22.945999999999998</v>
      </c>
      <c r="J226" s="13">
        <f t="shared" si="27"/>
        <v>141.84800000000001</v>
      </c>
      <c r="K226" s="13">
        <f t="shared" si="26"/>
        <v>156.03280000000004</v>
      </c>
      <c r="L226" s="7"/>
      <c r="M226" s="4" t="s">
        <v>880</v>
      </c>
      <c r="N226" s="7" t="s">
        <v>1753</v>
      </c>
      <c r="O226" s="8" t="s">
        <v>881</v>
      </c>
      <c r="P226" s="10">
        <v>45755</v>
      </c>
    </row>
    <row r="227" spans="1:16" ht="150" x14ac:dyDescent="0.2">
      <c r="A227" s="3" t="s">
        <v>126</v>
      </c>
      <c r="B227" s="4" t="s">
        <v>643</v>
      </c>
      <c r="C227" s="4" t="s">
        <v>594</v>
      </c>
      <c r="D227" s="4" t="s">
        <v>448</v>
      </c>
      <c r="E227" s="4" t="s">
        <v>195</v>
      </c>
      <c r="F227" s="5">
        <v>60</v>
      </c>
      <c r="G227" s="6">
        <v>208.67</v>
      </c>
      <c r="H227" s="12">
        <f>G227*0.14</f>
        <v>29.213800000000003</v>
      </c>
      <c r="I227" s="13">
        <f>G227*0.22</f>
        <v>45.907399999999996</v>
      </c>
      <c r="J227" s="13">
        <f t="shared" si="27"/>
        <v>283.7912</v>
      </c>
      <c r="K227" s="13">
        <f t="shared" si="26"/>
        <v>312.17032</v>
      </c>
      <c r="L227" s="7"/>
      <c r="M227" s="4" t="s">
        <v>880</v>
      </c>
      <c r="N227" s="7" t="s">
        <v>1753</v>
      </c>
      <c r="O227" s="8" t="s">
        <v>882</v>
      </c>
      <c r="P227" s="10">
        <v>45755</v>
      </c>
    </row>
    <row r="228" spans="1:16" ht="120" x14ac:dyDescent="0.2">
      <c r="A228" s="3" t="s">
        <v>101</v>
      </c>
      <c r="B228" s="4" t="s">
        <v>1870</v>
      </c>
      <c r="C228" s="4" t="s">
        <v>891</v>
      </c>
      <c r="D228" s="4" t="s">
        <v>400</v>
      </c>
      <c r="E228" s="4" t="s">
        <v>403</v>
      </c>
      <c r="F228" s="5">
        <v>5</v>
      </c>
      <c r="G228" s="6">
        <v>1777.08</v>
      </c>
      <c r="H228" s="12">
        <f t="shared" ref="H228:H233" si="30">G228*0.1</f>
        <v>177.708</v>
      </c>
      <c r="I228" s="13">
        <f t="shared" ref="I228:I233" si="31">G228*0.15</f>
        <v>266.56199999999995</v>
      </c>
      <c r="J228" s="13">
        <f t="shared" si="27"/>
        <v>2221.35</v>
      </c>
      <c r="K228" s="13">
        <f t="shared" si="26"/>
        <v>2443.4850000000001</v>
      </c>
      <c r="L228" s="7"/>
      <c r="M228" s="4" t="s">
        <v>1871</v>
      </c>
      <c r="N228" s="7" t="s">
        <v>1872</v>
      </c>
      <c r="O228" s="8" t="s">
        <v>1873</v>
      </c>
      <c r="P228" s="10">
        <v>45755</v>
      </c>
    </row>
    <row r="229" spans="1:16" ht="90" x14ac:dyDescent="0.2">
      <c r="A229" s="3" t="s">
        <v>40</v>
      </c>
      <c r="B229" s="4" t="s">
        <v>459</v>
      </c>
      <c r="C229" s="4" t="s">
        <v>142</v>
      </c>
      <c r="D229" s="4" t="s">
        <v>738</v>
      </c>
      <c r="E229" s="4" t="s">
        <v>450</v>
      </c>
      <c r="F229" s="5">
        <v>1</v>
      </c>
      <c r="G229" s="6">
        <v>9742.8700000000008</v>
      </c>
      <c r="H229" s="12">
        <f t="shared" si="30"/>
        <v>974.28700000000015</v>
      </c>
      <c r="I229" s="13">
        <f t="shared" si="31"/>
        <v>1461.4305000000002</v>
      </c>
      <c r="J229" s="13">
        <f t="shared" si="27"/>
        <v>12178.587500000001</v>
      </c>
      <c r="K229" s="13">
        <f t="shared" si="26"/>
        <v>13396.446250000003</v>
      </c>
      <c r="L229" s="7"/>
      <c r="M229" s="4" t="s">
        <v>1597</v>
      </c>
      <c r="N229" s="7" t="s">
        <v>1598</v>
      </c>
      <c r="O229" s="8" t="s">
        <v>465</v>
      </c>
      <c r="P229" s="10">
        <v>45748</v>
      </c>
    </row>
    <row r="230" spans="1:16" ht="90" x14ac:dyDescent="0.2">
      <c r="A230" s="3" t="s">
        <v>40</v>
      </c>
      <c r="B230" s="4" t="s">
        <v>459</v>
      </c>
      <c r="C230" s="4" t="s">
        <v>41</v>
      </c>
      <c r="D230" s="4" t="s">
        <v>738</v>
      </c>
      <c r="E230" s="4" t="s">
        <v>450</v>
      </c>
      <c r="F230" s="5">
        <v>1</v>
      </c>
      <c r="G230" s="6">
        <v>1243.1600000000001</v>
      </c>
      <c r="H230" s="12">
        <f t="shared" si="30"/>
        <v>124.31600000000002</v>
      </c>
      <c r="I230" s="13">
        <f t="shared" si="31"/>
        <v>186.47400000000002</v>
      </c>
      <c r="J230" s="13">
        <f t="shared" si="27"/>
        <v>1553.95</v>
      </c>
      <c r="K230" s="13">
        <f t="shared" si="26"/>
        <v>1709.3450000000003</v>
      </c>
      <c r="L230" s="7"/>
      <c r="M230" s="4" t="s">
        <v>1597</v>
      </c>
      <c r="N230" s="7" t="s">
        <v>1598</v>
      </c>
      <c r="O230" s="8" t="s">
        <v>460</v>
      </c>
      <c r="P230" s="10">
        <v>45748</v>
      </c>
    </row>
    <row r="231" spans="1:16" ht="90" x14ac:dyDescent="0.2">
      <c r="A231" s="3" t="s">
        <v>40</v>
      </c>
      <c r="B231" s="4" t="s">
        <v>459</v>
      </c>
      <c r="C231" s="4" t="s">
        <v>42</v>
      </c>
      <c r="D231" s="4" t="s">
        <v>738</v>
      </c>
      <c r="E231" s="4" t="s">
        <v>450</v>
      </c>
      <c r="F231" s="5">
        <v>1</v>
      </c>
      <c r="G231" s="6">
        <v>3107.9</v>
      </c>
      <c r="H231" s="12">
        <f t="shared" si="30"/>
        <v>310.79000000000002</v>
      </c>
      <c r="I231" s="13">
        <f t="shared" si="31"/>
        <v>466.185</v>
      </c>
      <c r="J231" s="13">
        <f t="shared" si="27"/>
        <v>3884.875</v>
      </c>
      <c r="K231" s="13">
        <f t="shared" si="26"/>
        <v>4273.3625000000002</v>
      </c>
      <c r="L231" s="7"/>
      <c r="M231" s="4" t="s">
        <v>1597</v>
      </c>
      <c r="N231" s="7" t="s">
        <v>1598</v>
      </c>
      <c r="O231" s="8" t="s">
        <v>461</v>
      </c>
      <c r="P231" s="10">
        <v>45748</v>
      </c>
    </row>
    <row r="232" spans="1:16" ht="105" x14ac:dyDescent="0.2">
      <c r="A232" s="3" t="s">
        <v>246</v>
      </c>
      <c r="B232" s="4" t="s">
        <v>721</v>
      </c>
      <c r="C232" s="4" t="s">
        <v>1763</v>
      </c>
      <c r="D232" s="4" t="s">
        <v>432</v>
      </c>
      <c r="E232" s="4" t="s">
        <v>247</v>
      </c>
      <c r="F232" s="5">
        <v>10</v>
      </c>
      <c r="G232" s="6">
        <v>1263.92</v>
      </c>
      <c r="H232" s="12">
        <f t="shared" si="30"/>
        <v>126.39200000000001</v>
      </c>
      <c r="I232" s="13">
        <f t="shared" si="31"/>
        <v>189.58799999999999</v>
      </c>
      <c r="J232" s="13">
        <f t="shared" si="27"/>
        <v>1579.9</v>
      </c>
      <c r="K232" s="13">
        <f t="shared" si="26"/>
        <v>1737.8900000000003</v>
      </c>
      <c r="L232" s="7"/>
      <c r="M232" s="4" t="s">
        <v>1426</v>
      </c>
      <c r="N232" s="7" t="s">
        <v>1764</v>
      </c>
      <c r="O232" s="8" t="s">
        <v>1765</v>
      </c>
      <c r="P232" s="10">
        <v>45755</v>
      </c>
    </row>
    <row r="233" spans="1:16" ht="105" x14ac:dyDescent="0.2">
      <c r="A233" s="3" t="s">
        <v>246</v>
      </c>
      <c r="B233" s="4" t="s">
        <v>721</v>
      </c>
      <c r="C233" s="4" t="s">
        <v>604</v>
      </c>
      <c r="D233" s="4" t="s">
        <v>432</v>
      </c>
      <c r="E233" s="4" t="s">
        <v>247</v>
      </c>
      <c r="F233" s="5">
        <v>10</v>
      </c>
      <c r="G233" s="6">
        <v>1579.9</v>
      </c>
      <c r="H233" s="12">
        <f t="shared" si="30"/>
        <v>157.99</v>
      </c>
      <c r="I233" s="13">
        <f t="shared" si="31"/>
        <v>236.98500000000001</v>
      </c>
      <c r="J233" s="13">
        <f t="shared" si="27"/>
        <v>1974.875</v>
      </c>
      <c r="K233" s="13">
        <f t="shared" si="26"/>
        <v>2172.3625000000002</v>
      </c>
      <c r="L233" s="7"/>
      <c r="M233" s="4" t="s">
        <v>1426</v>
      </c>
      <c r="N233" s="7" t="s">
        <v>1764</v>
      </c>
      <c r="O233" s="8" t="s">
        <v>1766</v>
      </c>
      <c r="P233" s="10">
        <v>45755</v>
      </c>
    </row>
    <row r="234" spans="1:16" ht="120" x14ac:dyDescent="0.2">
      <c r="A234" s="3" t="s">
        <v>37</v>
      </c>
      <c r="B234" s="4" t="s">
        <v>38</v>
      </c>
      <c r="C234" s="4" t="s">
        <v>1040</v>
      </c>
      <c r="D234" s="4" t="s">
        <v>704</v>
      </c>
      <c r="E234" s="4" t="s">
        <v>331</v>
      </c>
      <c r="F234" s="5">
        <v>1</v>
      </c>
      <c r="G234" s="6">
        <v>87.7</v>
      </c>
      <c r="H234" s="12">
        <f>G234*0.17</f>
        <v>14.909000000000001</v>
      </c>
      <c r="I234" s="13">
        <f>G234*0.3</f>
        <v>26.31</v>
      </c>
      <c r="J234" s="13">
        <f t="shared" si="27"/>
        <v>128.91900000000001</v>
      </c>
      <c r="K234" s="13">
        <f t="shared" si="26"/>
        <v>141.81090000000003</v>
      </c>
      <c r="L234" s="7"/>
      <c r="M234" s="4" t="s">
        <v>39</v>
      </c>
      <c r="N234" s="7" t="s">
        <v>1632</v>
      </c>
      <c r="O234" s="8" t="s">
        <v>1041</v>
      </c>
      <c r="P234" s="10">
        <v>45749</v>
      </c>
    </row>
    <row r="235" spans="1:16" ht="135" x14ac:dyDescent="0.2">
      <c r="A235" s="3" t="s">
        <v>343</v>
      </c>
      <c r="B235" s="4" t="s">
        <v>1762</v>
      </c>
      <c r="C235" s="4" t="s">
        <v>1215</v>
      </c>
      <c r="D235" s="4" t="s">
        <v>362</v>
      </c>
      <c r="E235" s="4" t="s">
        <v>344</v>
      </c>
      <c r="F235" s="5">
        <v>1</v>
      </c>
      <c r="G235" s="6">
        <v>116680.2</v>
      </c>
      <c r="H235" s="12">
        <f t="shared" ref="H235:H241" si="32">G235*0.1</f>
        <v>11668.02</v>
      </c>
      <c r="I235" s="13">
        <f t="shared" ref="I235:I241" si="33">G235*0.15</f>
        <v>17502.03</v>
      </c>
      <c r="J235" s="13">
        <f t="shared" si="27"/>
        <v>145850.25</v>
      </c>
      <c r="K235" s="13">
        <f t="shared" si="26"/>
        <v>160435.27500000002</v>
      </c>
      <c r="L235" s="7"/>
      <c r="M235" s="4" t="s">
        <v>1216</v>
      </c>
      <c r="N235" s="7" t="s">
        <v>1759</v>
      </c>
      <c r="O235" s="8" t="s">
        <v>1217</v>
      </c>
      <c r="P235" s="10">
        <v>45755</v>
      </c>
    </row>
    <row r="236" spans="1:16" ht="120" x14ac:dyDescent="0.2">
      <c r="A236" s="3" t="s">
        <v>1286</v>
      </c>
      <c r="B236" s="4" t="s">
        <v>1340</v>
      </c>
      <c r="C236" s="4" t="s">
        <v>1304</v>
      </c>
      <c r="D236" s="4" t="s">
        <v>362</v>
      </c>
      <c r="E236" s="4" t="s">
        <v>1341</v>
      </c>
      <c r="F236" s="5">
        <v>30</v>
      </c>
      <c r="G236" s="6">
        <v>198958.16</v>
      </c>
      <c r="H236" s="12">
        <f t="shared" si="32"/>
        <v>19895.816000000003</v>
      </c>
      <c r="I236" s="13">
        <f t="shared" si="33"/>
        <v>29843.723999999998</v>
      </c>
      <c r="J236" s="13">
        <f t="shared" si="27"/>
        <v>248697.69999999998</v>
      </c>
      <c r="K236" s="13">
        <f t="shared" si="26"/>
        <v>273567.47000000003</v>
      </c>
      <c r="L236" s="7"/>
      <c r="M236" s="4" t="s">
        <v>1342</v>
      </c>
      <c r="N236" s="7" t="s">
        <v>1925</v>
      </c>
      <c r="O236" s="8" t="s">
        <v>1346</v>
      </c>
      <c r="P236" s="10">
        <v>45758</v>
      </c>
    </row>
    <row r="237" spans="1:16" ht="90" x14ac:dyDescent="0.2">
      <c r="A237" s="3" t="s">
        <v>1286</v>
      </c>
      <c r="B237" s="4" t="s">
        <v>1340</v>
      </c>
      <c r="C237" s="4" t="s">
        <v>1343</v>
      </c>
      <c r="D237" s="4" t="s">
        <v>362</v>
      </c>
      <c r="E237" s="4" t="s">
        <v>1341</v>
      </c>
      <c r="F237" s="5">
        <v>30</v>
      </c>
      <c r="G237" s="6">
        <v>198958.16</v>
      </c>
      <c r="H237" s="12">
        <f t="shared" si="32"/>
        <v>19895.816000000003</v>
      </c>
      <c r="I237" s="13">
        <f t="shared" si="33"/>
        <v>29843.723999999998</v>
      </c>
      <c r="J237" s="13">
        <f t="shared" si="27"/>
        <v>248697.69999999998</v>
      </c>
      <c r="K237" s="13">
        <f t="shared" si="26"/>
        <v>273567.47000000003</v>
      </c>
      <c r="L237" s="7"/>
      <c r="M237" s="4" t="s">
        <v>1342</v>
      </c>
      <c r="N237" s="7" t="s">
        <v>1925</v>
      </c>
      <c r="O237" s="8" t="s">
        <v>1344</v>
      </c>
      <c r="P237" s="10">
        <v>45758</v>
      </c>
    </row>
    <row r="238" spans="1:16" ht="120" x14ac:dyDescent="0.2">
      <c r="A238" s="3" t="s">
        <v>1286</v>
      </c>
      <c r="B238" s="4" t="s">
        <v>1340</v>
      </c>
      <c r="C238" s="4" t="s">
        <v>1927</v>
      </c>
      <c r="D238" s="4" t="s">
        <v>362</v>
      </c>
      <c r="E238" s="4" t="s">
        <v>1341</v>
      </c>
      <c r="F238" s="5">
        <v>30</v>
      </c>
      <c r="G238" s="6">
        <v>198958.16</v>
      </c>
      <c r="H238" s="12">
        <f t="shared" si="32"/>
        <v>19895.816000000003</v>
      </c>
      <c r="I238" s="13">
        <f t="shared" si="33"/>
        <v>29843.723999999998</v>
      </c>
      <c r="J238" s="13">
        <f t="shared" si="27"/>
        <v>248697.69999999998</v>
      </c>
      <c r="K238" s="13">
        <f t="shared" si="26"/>
        <v>273567.47000000003</v>
      </c>
      <c r="L238" s="7"/>
      <c r="M238" s="4" t="s">
        <v>1342</v>
      </c>
      <c r="N238" s="7" t="s">
        <v>1925</v>
      </c>
      <c r="O238" s="8" t="s">
        <v>1349</v>
      </c>
      <c r="P238" s="10">
        <v>45758</v>
      </c>
    </row>
    <row r="239" spans="1:16" ht="120" x14ac:dyDescent="0.2">
      <c r="A239" s="3" t="s">
        <v>1286</v>
      </c>
      <c r="B239" s="4" t="s">
        <v>1340</v>
      </c>
      <c r="C239" s="4" t="s">
        <v>1347</v>
      </c>
      <c r="D239" s="4" t="s">
        <v>362</v>
      </c>
      <c r="E239" s="4" t="s">
        <v>1341</v>
      </c>
      <c r="F239" s="5">
        <v>30</v>
      </c>
      <c r="G239" s="6">
        <v>198958.16</v>
      </c>
      <c r="H239" s="12">
        <f t="shared" si="32"/>
        <v>19895.816000000003</v>
      </c>
      <c r="I239" s="13">
        <f t="shared" si="33"/>
        <v>29843.723999999998</v>
      </c>
      <c r="J239" s="13">
        <f t="shared" si="27"/>
        <v>248697.69999999998</v>
      </c>
      <c r="K239" s="13">
        <f t="shared" si="26"/>
        <v>273567.47000000003</v>
      </c>
      <c r="L239" s="7"/>
      <c r="M239" s="4" t="s">
        <v>1342</v>
      </c>
      <c r="N239" s="7" t="s">
        <v>1925</v>
      </c>
      <c r="O239" s="8" t="s">
        <v>1348</v>
      </c>
      <c r="P239" s="10">
        <v>45758</v>
      </c>
    </row>
    <row r="240" spans="1:16" ht="90" x14ac:dyDescent="0.2">
      <c r="A240" s="3" t="s">
        <v>1286</v>
      </c>
      <c r="B240" s="4" t="s">
        <v>1340</v>
      </c>
      <c r="C240" s="4" t="s">
        <v>1285</v>
      </c>
      <c r="D240" s="4" t="s">
        <v>362</v>
      </c>
      <c r="E240" s="4" t="s">
        <v>1341</v>
      </c>
      <c r="F240" s="5">
        <v>30</v>
      </c>
      <c r="G240" s="6">
        <v>198958.16</v>
      </c>
      <c r="H240" s="12">
        <f t="shared" si="32"/>
        <v>19895.816000000003</v>
      </c>
      <c r="I240" s="13">
        <f t="shared" si="33"/>
        <v>29843.723999999998</v>
      </c>
      <c r="J240" s="13">
        <f t="shared" ref="J240:J271" si="34">G240+H240+I240</f>
        <v>248697.69999999998</v>
      </c>
      <c r="K240" s="13">
        <f t="shared" si="26"/>
        <v>273567.47000000003</v>
      </c>
      <c r="L240" s="7"/>
      <c r="M240" s="4" t="s">
        <v>1342</v>
      </c>
      <c r="N240" s="7" t="s">
        <v>1925</v>
      </c>
      <c r="O240" s="8" t="s">
        <v>1345</v>
      </c>
      <c r="P240" s="10">
        <v>45758</v>
      </c>
    </row>
    <row r="241" spans="1:16" ht="120" x14ac:dyDescent="0.2">
      <c r="A241" s="3" t="s">
        <v>1286</v>
      </c>
      <c r="B241" s="4" t="s">
        <v>1340</v>
      </c>
      <c r="C241" s="4" t="s">
        <v>1350</v>
      </c>
      <c r="D241" s="4" t="s">
        <v>362</v>
      </c>
      <c r="E241" s="4" t="s">
        <v>1341</v>
      </c>
      <c r="F241" s="5">
        <v>30</v>
      </c>
      <c r="G241" s="6">
        <v>198958.16</v>
      </c>
      <c r="H241" s="12">
        <f t="shared" si="32"/>
        <v>19895.816000000003</v>
      </c>
      <c r="I241" s="13">
        <f t="shared" si="33"/>
        <v>29843.723999999998</v>
      </c>
      <c r="J241" s="13">
        <f t="shared" si="34"/>
        <v>248697.69999999998</v>
      </c>
      <c r="K241" s="13">
        <f t="shared" si="26"/>
        <v>273567.47000000003</v>
      </c>
      <c r="L241" s="7"/>
      <c r="M241" s="4" t="s">
        <v>1342</v>
      </c>
      <c r="N241" s="7" t="s">
        <v>1925</v>
      </c>
      <c r="O241" s="8" t="s">
        <v>1351</v>
      </c>
      <c r="P241" s="10">
        <v>45758</v>
      </c>
    </row>
    <row r="242" spans="1:16" ht="75" x14ac:dyDescent="0.2">
      <c r="A242" s="3" t="s">
        <v>43</v>
      </c>
      <c r="B242" s="4" t="s">
        <v>44</v>
      </c>
      <c r="C242" s="4" t="s">
        <v>1288</v>
      </c>
      <c r="D242" s="4" t="s">
        <v>407</v>
      </c>
      <c r="E242" s="4" t="s">
        <v>316</v>
      </c>
      <c r="F242" s="5">
        <v>50</v>
      </c>
      <c r="G242" s="6">
        <v>84.38</v>
      </c>
      <c r="H242" s="12">
        <f>G242*0.17</f>
        <v>14.3446</v>
      </c>
      <c r="I242" s="13">
        <f>G242*0.3</f>
        <v>25.313999999999997</v>
      </c>
      <c r="J242" s="13">
        <f t="shared" si="34"/>
        <v>124.03859999999999</v>
      </c>
      <c r="K242" s="13">
        <f t="shared" si="26"/>
        <v>136.44246000000001</v>
      </c>
      <c r="L242" s="7"/>
      <c r="M242" s="4" t="s">
        <v>1287</v>
      </c>
      <c r="N242" s="7" t="s">
        <v>1916</v>
      </c>
      <c r="O242" s="8" t="s">
        <v>1289</v>
      </c>
      <c r="P242" s="10">
        <v>45757</v>
      </c>
    </row>
    <row r="243" spans="1:16" ht="75" x14ac:dyDescent="0.2">
      <c r="A243" s="3" t="s">
        <v>45</v>
      </c>
      <c r="B243" s="4" t="s">
        <v>1176</v>
      </c>
      <c r="C243" s="4" t="s">
        <v>589</v>
      </c>
      <c r="D243" s="4" t="s">
        <v>407</v>
      </c>
      <c r="E243" s="4" t="s">
        <v>565</v>
      </c>
      <c r="F243" s="5">
        <v>150</v>
      </c>
      <c r="G243" s="6">
        <v>146.55000000000001</v>
      </c>
      <c r="H243" s="12">
        <f>G243*0.14</f>
        <v>20.517000000000003</v>
      </c>
      <c r="I243" s="13">
        <f>G243*0.22</f>
        <v>32.241</v>
      </c>
      <c r="J243" s="13">
        <f t="shared" si="34"/>
        <v>199.30799999999999</v>
      </c>
      <c r="K243" s="13">
        <f t="shared" si="26"/>
        <v>219.2388</v>
      </c>
      <c r="L243" s="7"/>
      <c r="M243" s="4" t="s">
        <v>1393</v>
      </c>
      <c r="N243" s="7" t="s">
        <v>1781</v>
      </c>
      <c r="O243" s="8" t="s">
        <v>590</v>
      </c>
      <c r="P243" s="10">
        <v>45756</v>
      </c>
    </row>
    <row r="244" spans="1:16" ht="90" x14ac:dyDescent="0.2">
      <c r="A244" s="3" t="s">
        <v>46</v>
      </c>
      <c r="B244" s="4" t="s">
        <v>1902</v>
      </c>
      <c r="C244" s="4" t="s">
        <v>587</v>
      </c>
      <c r="D244" s="4" t="s">
        <v>363</v>
      </c>
      <c r="E244" s="4" t="s">
        <v>243</v>
      </c>
      <c r="F244" s="5">
        <v>20</v>
      </c>
      <c r="G244" s="6">
        <v>17.600000000000001</v>
      </c>
      <c r="H244" s="12">
        <f>G244*0.17</f>
        <v>2.9920000000000004</v>
      </c>
      <c r="I244" s="13">
        <f>G244*0.3</f>
        <v>5.28</v>
      </c>
      <c r="J244" s="13">
        <f t="shared" si="34"/>
        <v>25.872000000000003</v>
      </c>
      <c r="K244" s="13">
        <f t="shared" si="26"/>
        <v>28.459200000000006</v>
      </c>
      <c r="L244" s="7"/>
      <c r="M244" s="4" t="s">
        <v>1309</v>
      </c>
      <c r="N244" s="7" t="s">
        <v>1903</v>
      </c>
      <c r="O244" s="8" t="s">
        <v>1310</v>
      </c>
      <c r="P244" s="10">
        <v>45758</v>
      </c>
    </row>
    <row r="245" spans="1:16" ht="90" x14ac:dyDescent="0.2">
      <c r="A245" s="3" t="s">
        <v>46</v>
      </c>
      <c r="B245" s="4" t="s">
        <v>1902</v>
      </c>
      <c r="C245" s="4" t="s">
        <v>968</v>
      </c>
      <c r="D245" s="4" t="s">
        <v>363</v>
      </c>
      <c r="E245" s="4" t="s">
        <v>243</v>
      </c>
      <c r="F245" s="5">
        <v>40</v>
      </c>
      <c r="G245" s="6">
        <v>35.200000000000003</v>
      </c>
      <c r="H245" s="12">
        <f>G245*0.17</f>
        <v>5.9840000000000009</v>
      </c>
      <c r="I245" s="13">
        <f>G245*0.3</f>
        <v>10.56</v>
      </c>
      <c r="J245" s="13">
        <f t="shared" si="34"/>
        <v>51.744000000000007</v>
      </c>
      <c r="K245" s="13">
        <f t="shared" si="26"/>
        <v>56.918400000000013</v>
      </c>
      <c r="L245" s="7"/>
      <c r="M245" s="4" t="s">
        <v>1309</v>
      </c>
      <c r="N245" s="7" t="s">
        <v>1903</v>
      </c>
      <c r="O245" s="8" t="s">
        <v>1311</v>
      </c>
      <c r="P245" s="10">
        <v>45758</v>
      </c>
    </row>
    <row r="246" spans="1:16" ht="105" x14ac:dyDescent="0.2">
      <c r="A246" s="3" t="s">
        <v>46</v>
      </c>
      <c r="B246" s="4" t="s">
        <v>293</v>
      </c>
      <c r="C246" s="4" t="s">
        <v>779</v>
      </c>
      <c r="D246" s="4" t="s">
        <v>373</v>
      </c>
      <c r="E246" s="4" t="s">
        <v>317</v>
      </c>
      <c r="F246" s="5">
        <v>10</v>
      </c>
      <c r="G246" s="6">
        <v>89.46</v>
      </c>
      <c r="H246" s="12">
        <f>G246*0.17</f>
        <v>15.2082</v>
      </c>
      <c r="I246" s="13">
        <f>G246*0.3</f>
        <v>26.837999999999997</v>
      </c>
      <c r="J246" s="13">
        <f t="shared" si="34"/>
        <v>131.50620000000001</v>
      </c>
      <c r="K246" s="13">
        <f t="shared" si="26"/>
        <v>144.65682000000001</v>
      </c>
      <c r="L246" s="7"/>
      <c r="M246" s="4" t="s">
        <v>405</v>
      </c>
      <c r="N246" s="7" t="s">
        <v>1816</v>
      </c>
      <c r="O246" s="8" t="s">
        <v>406</v>
      </c>
      <c r="P246" s="10">
        <v>45756</v>
      </c>
    </row>
    <row r="247" spans="1:16" ht="120" x14ac:dyDescent="0.2">
      <c r="A247" s="3" t="s">
        <v>47</v>
      </c>
      <c r="B247" s="4" t="s">
        <v>800</v>
      </c>
      <c r="C247" s="4" t="s">
        <v>681</v>
      </c>
      <c r="D247" s="4" t="s">
        <v>362</v>
      </c>
      <c r="E247" s="4" t="s">
        <v>289</v>
      </c>
      <c r="F247" s="5">
        <v>60</v>
      </c>
      <c r="G247" s="6">
        <v>906.05</v>
      </c>
      <c r="H247" s="12">
        <f>G247*0.1</f>
        <v>90.605000000000004</v>
      </c>
      <c r="I247" s="13">
        <f>G247*0.15</f>
        <v>135.9075</v>
      </c>
      <c r="J247" s="13">
        <f t="shared" si="34"/>
        <v>1132.5625</v>
      </c>
      <c r="K247" s="13">
        <f t="shared" si="26"/>
        <v>1245.8187500000001</v>
      </c>
      <c r="L247" s="7"/>
      <c r="M247" s="4" t="s">
        <v>801</v>
      </c>
      <c r="N247" s="7" t="s">
        <v>1925</v>
      </c>
      <c r="O247" s="8" t="s">
        <v>803</v>
      </c>
      <c r="P247" s="10">
        <v>45758</v>
      </c>
    </row>
    <row r="248" spans="1:16" ht="90" x14ac:dyDescent="0.2">
      <c r="A248" s="3" t="s">
        <v>47</v>
      </c>
      <c r="B248" s="4" t="s">
        <v>800</v>
      </c>
      <c r="C248" s="4" t="s">
        <v>710</v>
      </c>
      <c r="D248" s="4" t="s">
        <v>362</v>
      </c>
      <c r="E248" s="4" t="s">
        <v>289</v>
      </c>
      <c r="F248" s="5">
        <v>60</v>
      </c>
      <c r="G248" s="6">
        <v>906.05</v>
      </c>
      <c r="H248" s="12">
        <f>G248*0.1</f>
        <v>90.605000000000004</v>
      </c>
      <c r="I248" s="13">
        <f>G248*0.15</f>
        <v>135.9075</v>
      </c>
      <c r="J248" s="13">
        <f t="shared" si="34"/>
        <v>1132.5625</v>
      </c>
      <c r="K248" s="13">
        <f t="shared" si="26"/>
        <v>1245.8187500000001</v>
      </c>
      <c r="L248" s="7"/>
      <c r="M248" s="4" t="s">
        <v>801</v>
      </c>
      <c r="N248" s="7" t="s">
        <v>1925</v>
      </c>
      <c r="O248" s="8" t="s">
        <v>802</v>
      </c>
      <c r="P248" s="10">
        <v>45758</v>
      </c>
    </row>
    <row r="249" spans="1:16" ht="120" x14ac:dyDescent="0.2">
      <c r="A249" s="3" t="s">
        <v>47</v>
      </c>
      <c r="B249" s="4" t="s">
        <v>800</v>
      </c>
      <c r="C249" s="4" t="s">
        <v>1338</v>
      </c>
      <c r="D249" s="4" t="s">
        <v>362</v>
      </c>
      <c r="E249" s="4" t="s">
        <v>289</v>
      </c>
      <c r="F249" s="5">
        <v>120</v>
      </c>
      <c r="G249" s="6">
        <v>6103.66</v>
      </c>
      <c r="H249" s="12">
        <f>G249*0.1</f>
        <v>610.36599999999999</v>
      </c>
      <c r="I249" s="13">
        <f>G249*0.15</f>
        <v>915.54899999999998</v>
      </c>
      <c r="J249" s="13">
        <f t="shared" si="34"/>
        <v>7629.5749999999998</v>
      </c>
      <c r="K249" s="13">
        <f t="shared" si="26"/>
        <v>8392.5325000000012</v>
      </c>
      <c r="L249" s="7"/>
      <c r="M249" s="4" t="s">
        <v>801</v>
      </c>
      <c r="N249" s="7" t="s">
        <v>1925</v>
      </c>
      <c r="O249" s="8" t="s">
        <v>805</v>
      </c>
      <c r="P249" s="10">
        <v>45758</v>
      </c>
    </row>
    <row r="250" spans="1:16" ht="90" x14ac:dyDescent="0.2">
      <c r="A250" s="3" t="s">
        <v>47</v>
      </c>
      <c r="B250" s="4" t="s">
        <v>800</v>
      </c>
      <c r="C250" s="4" t="s">
        <v>1187</v>
      </c>
      <c r="D250" s="4" t="s">
        <v>362</v>
      </c>
      <c r="E250" s="4" t="s">
        <v>289</v>
      </c>
      <c r="F250" s="5">
        <v>120</v>
      </c>
      <c r="G250" s="6">
        <v>6103.66</v>
      </c>
      <c r="H250" s="12">
        <f>G250*0.1</f>
        <v>610.36599999999999</v>
      </c>
      <c r="I250" s="13">
        <f>G250*0.15</f>
        <v>915.54899999999998</v>
      </c>
      <c r="J250" s="13">
        <f t="shared" si="34"/>
        <v>7629.5749999999998</v>
      </c>
      <c r="K250" s="13">
        <f t="shared" si="26"/>
        <v>8392.5325000000012</v>
      </c>
      <c r="L250" s="7"/>
      <c r="M250" s="4" t="s">
        <v>801</v>
      </c>
      <c r="N250" s="7" t="s">
        <v>1925</v>
      </c>
      <c r="O250" s="8" t="s">
        <v>804</v>
      </c>
      <c r="P250" s="10">
        <v>45758</v>
      </c>
    </row>
    <row r="251" spans="1:16" ht="75" x14ac:dyDescent="0.2">
      <c r="A251" s="3" t="s">
        <v>121</v>
      </c>
      <c r="B251" s="4" t="s">
        <v>127</v>
      </c>
      <c r="C251" s="4" t="s">
        <v>699</v>
      </c>
      <c r="D251" s="4" t="s">
        <v>345</v>
      </c>
      <c r="E251" s="4" t="s">
        <v>168</v>
      </c>
      <c r="F251" s="5">
        <v>28</v>
      </c>
      <c r="G251" s="6">
        <v>163.83000000000001</v>
      </c>
      <c r="H251" s="12">
        <f>G251*0.14</f>
        <v>22.936200000000003</v>
      </c>
      <c r="I251" s="13">
        <f>G251*0.22</f>
        <v>36.0426</v>
      </c>
      <c r="J251" s="13">
        <f t="shared" si="34"/>
        <v>222.80880000000002</v>
      </c>
      <c r="K251" s="13">
        <f t="shared" si="26"/>
        <v>245.08968000000004</v>
      </c>
      <c r="L251" s="7"/>
      <c r="M251" s="4" t="s">
        <v>1031</v>
      </c>
      <c r="N251" s="7" t="s">
        <v>1637</v>
      </c>
      <c r="O251" s="8" t="s">
        <v>1034</v>
      </c>
      <c r="P251" s="10">
        <v>45750</v>
      </c>
    </row>
    <row r="252" spans="1:16" ht="75" x14ac:dyDescent="0.2">
      <c r="A252" s="3" t="s">
        <v>121</v>
      </c>
      <c r="B252" s="4" t="s">
        <v>127</v>
      </c>
      <c r="C252" s="4" t="s">
        <v>700</v>
      </c>
      <c r="D252" s="4" t="s">
        <v>345</v>
      </c>
      <c r="E252" s="4" t="s">
        <v>168</v>
      </c>
      <c r="F252" s="5">
        <v>56</v>
      </c>
      <c r="G252" s="6">
        <v>308.07</v>
      </c>
      <c r="H252" s="12">
        <f>G252*0.14</f>
        <v>43.129800000000003</v>
      </c>
      <c r="I252" s="13">
        <f>G252*0.22</f>
        <v>67.775400000000005</v>
      </c>
      <c r="J252" s="13">
        <f t="shared" si="34"/>
        <v>418.97519999999997</v>
      </c>
      <c r="K252" s="13">
        <f t="shared" si="26"/>
        <v>460.87272000000002</v>
      </c>
      <c r="L252" s="7"/>
      <c r="M252" s="4" t="s">
        <v>1031</v>
      </c>
      <c r="N252" s="7" t="s">
        <v>1637</v>
      </c>
      <c r="O252" s="8" t="s">
        <v>1033</v>
      </c>
      <c r="P252" s="10">
        <v>45750</v>
      </c>
    </row>
    <row r="253" spans="1:16" ht="75" x14ac:dyDescent="0.2">
      <c r="A253" s="3" t="s">
        <v>121</v>
      </c>
      <c r="B253" s="4" t="s">
        <v>127</v>
      </c>
      <c r="C253" s="4" t="s">
        <v>856</v>
      </c>
      <c r="D253" s="4" t="s">
        <v>345</v>
      </c>
      <c r="E253" s="4" t="s">
        <v>168</v>
      </c>
      <c r="F253" s="5">
        <v>40</v>
      </c>
      <c r="G253" s="6">
        <v>228.5</v>
      </c>
      <c r="H253" s="12">
        <f>G253*0.14</f>
        <v>31.990000000000002</v>
      </c>
      <c r="I253" s="13">
        <f>G253*0.22</f>
        <v>50.27</v>
      </c>
      <c r="J253" s="13">
        <f t="shared" si="34"/>
        <v>310.76</v>
      </c>
      <c r="K253" s="13">
        <f t="shared" si="26"/>
        <v>341.83600000000001</v>
      </c>
      <c r="L253" s="7"/>
      <c r="M253" s="4" t="s">
        <v>1031</v>
      </c>
      <c r="N253" s="7" t="s">
        <v>1637</v>
      </c>
      <c r="O253" s="8" t="s">
        <v>1032</v>
      </c>
      <c r="P253" s="10">
        <v>45750</v>
      </c>
    </row>
    <row r="254" spans="1:16" ht="105" x14ac:dyDescent="0.2">
      <c r="A254" s="3" t="s">
        <v>676</v>
      </c>
      <c r="B254" s="4" t="s">
        <v>677</v>
      </c>
      <c r="C254" s="4" t="s">
        <v>988</v>
      </c>
      <c r="D254" s="4" t="s">
        <v>1042</v>
      </c>
      <c r="E254" s="4" t="s">
        <v>678</v>
      </c>
      <c r="F254" s="5">
        <v>28</v>
      </c>
      <c r="G254" s="6">
        <v>3387.55</v>
      </c>
      <c r="H254" s="12">
        <f t="shared" ref="H254:H261" si="35">G254*0.1</f>
        <v>338.75500000000005</v>
      </c>
      <c r="I254" s="13">
        <f t="shared" ref="I254:I261" si="36">G254*0.15</f>
        <v>508.13249999999999</v>
      </c>
      <c r="J254" s="13">
        <f t="shared" si="34"/>
        <v>4234.4375</v>
      </c>
      <c r="K254" s="13">
        <f t="shared" si="26"/>
        <v>4657.8812500000004</v>
      </c>
      <c r="L254" s="7"/>
      <c r="M254" s="4" t="s">
        <v>989</v>
      </c>
      <c r="N254" s="7" t="s">
        <v>1459</v>
      </c>
      <c r="O254" s="8" t="s">
        <v>990</v>
      </c>
      <c r="P254" s="10">
        <v>45749</v>
      </c>
    </row>
    <row r="255" spans="1:16" ht="105" x14ac:dyDescent="0.2">
      <c r="A255" s="3" t="s">
        <v>676</v>
      </c>
      <c r="B255" s="4" t="s">
        <v>677</v>
      </c>
      <c r="C255" s="4" t="s">
        <v>770</v>
      </c>
      <c r="D255" s="4" t="s">
        <v>1042</v>
      </c>
      <c r="E255" s="4" t="s">
        <v>678</v>
      </c>
      <c r="F255" s="5">
        <v>28</v>
      </c>
      <c r="G255" s="6">
        <v>3387.55</v>
      </c>
      <c r="H255" s="12">
        <f t="shared" si="35"/>
        <v>338.75500000000005</v>
      </c>
      <c r="I255" s="13">
        <f t="shared" si="36"/>
        <v>508.13249999999999</v>
      </c>
      <c r="J255" s="13">
        <f t="shared" si="34"/>
        <v>4234.4375</v>
      </c>
      <c r="K255" s="13">
        <f t="shared" si="26"/>
        <v>4657.8812500000004</v>
      </c>
      <c r="L255" s="7"/>
      <c r="M255" s="4" t="s">
        <v>679</v>
      </c>
      <c r="N255" s="7" t="s">
        <v>1459</v>
      </c>
      <c r="O255" s="8" t="s">
        <v>771</v>
      </c>
      <c r="P255" s="10">
        <v>45749</v>
      </c>
    </row>
    <row r="256" spans="1:16" ht="105" x14ac:dyDescent="0.2">
      <c r="A256" s="3" t="s">
        <v>676</v>
      </c>
      <c r="B256" s="4" t="s">
        <v>677</v>
      </c>
      <c r="C256" s="4" t="s">
        <v>991</v>
      </c>
      <c r="D256" s="4" t="s">
        <v>1042</v>
      </c>
      <c r="E256" s="4" t="s">
        <v>678</v>
      </c>
      <c r="F256" s="5">
        <v>28</v>
      </c>
      <c r="G256" s="6">
        <v>3568.85</v>
      </c>
      <c r="H256" s="12">
        <f t="shared" si="35"/>
        <v>356.88499999999999</v>
      </c>
      <c r="I256" s="13">
        <f t="shared" si="36"/>
        <v>535.32749999999999</v>
      </c>
      <c r="J256" s="13">
        <f t="shared" si="34"/>
        <v>4461.0625</v>
      </c>
      <c r="K256" s="13">
        <f t="shared" si="26"/>
        <v>4907.1687500000007</v>
      </c>
      <c r="L256" s="7"/>
      <c r="M256" s="4" t="s">
        <v>989</v>
      </c>
      <c r="N256" s="7" t="s">
        <v>1459</v>
      </c>
      <c r="O256" s="8" t="s">
        <v>992</v>
      </c>
      <c r="P256" s="10">
        <v>45749</v>
      </c>
    </row>
    <row r="257" spans="1:16" ht="105" x14ac:dyDescent="0.2">
      <c r="A257" s="3" t="s">
        <v>676</v>
      </c>
      <c r="B257" s="4" t="s">
        <v>677</v>
      </c>
      <c r="C257" s="4" t="s">
        <v>772</v>
      </c>
      <c r="D257" s="4" t="s">
        <v>1042</v>
      </c>
      <c r="E257" s="4" t="s">
        <v>678</v>
      </c>
      <c r="F257" s="5">
        <v>28</v>
      </c>
      <c r="G257" s="6">
        <v>3568.85</v>
      </c>
      <c r="H257" s="12">
        <f t="shared" si="35"/>
        <v>356.88499999999999</v>
      </c>
      <c r="I257" s="13">
        <f t="shared" si="36"/>
        <v>535.32749999999999</v>
      </c>
      <c r="J257" s="13">
        <f t="shared" si="34"/>
        <v>4461.0625</v>
      </c>
      <c r="K257" s="13">
        <f t="shared" si="26"/>
        <v>4907.1687500000007</v>
      </c>
      <c r="L257" s="7"/>
      <c r="M257" s="4" t="s">
        <v>679</v>
      </c>
      <c r="N257" s="7" t="s">
        <v>1459</v>
      </c>
      <c r="O257" s="8" t="s">
        <v>773</v>
      </c>
      <c r="P257" s="10">
        <v>45749</v>
      </c>
    </row>
    <row r="258" spans="1:16" ht="105" x14ac:dyDescent="0.2">
      <c r="A258" s="3" t="s">
        <v>676</v>
      </c>
      <c r="B258" s="4" t="s">
        <v>677</v>
      </c>
      <c r="C258" s="4" t="s">
        <v>1000</v>
      </c>
      <c r="D258" s="4" t="s">
        <v>1042</v>
      </c>
      <c r="E258" s="4" t="s">
        <v>678</v>
      </c>
      <c r="F258" s="5">
        <v>28</v>
      </c>
      <c r="G258" s="6">
        <v>3581.26</v>
      </c>
      <c r="H258" s="12">
        <f t="shared" si="35"/>
        <v>358.12600000000003</v>
      </c>
      <c r="I258" s="13">
        <f t="shared" si="36"/>
        <v>537.18899999999996</v>
      </c>
      <c r="J258" s="13">
        <f t="shared" si="34"/>
        <v>4476.5750000000007</v>
      </c>
      <c r="K258" s="13">
        <f t="shared" si="26"/>
        <v>4924.232500000001</v>
      </c>
      <c r="L258" s="7"/>
      <c r="M258" s="4" t="s">
        <v>989</v>
      </c>
      <c r="N258" s="7" t="s">
        <v>1459</v>
      </c>
      <c r="O258" s="8" t="s">
        <v>1001</v>
      </c>
      <c r="P258" s="10">
        <v>45749</v>
      </c>
    </row>
    <row r="259" spans="1:16" ht="105" x14ac:dyDescent="0.2">
      <c r="A259" s="3" t="s">
        <v>676</v>
      </c>
      <c r="B259" s="4" t="s">
        <v>677</v>
      </c>
      <c r="C259" s="4" t="s">
        <v>774</v>
      </c>
      <c r="D259" s="4" t="s">
        <v>1042</v>
      </c>
      <c r="E259" s="4" t="s">
        <v>678</v>
      </c>
      <c r="F259" s="5">
        <v>28</v>
      </c>
      <c r="G259" s="6">
        <v>3581.26</v>
      </c>
      <c r="H259" s="12">
        <f t="shared" si="35"/>
        <v>358.12600000000003</v>
      </c>
      <c r="I259" s="13">
        <f t="shared" si="36"/>
        <v>537.18899999999996</v>
      </c>
      <c r="J259" s="13">
        <f t="shared" si="34"/>
        <v>4476.5750000000007</v>
      </c>
      <c r="K259" s="13">
        <f t="shared" si="26"/>
        <v>4924.232500000001</v>
      </c>
      <c r="L259" s="7"/>
      <c r="M259" s="4" t="s">
        <v>679</v>
      </c>
      <c r="N259" s="7" t="s">
        <v>1459</v>
      </c>
      <c r="O259" s="8" t="s">
        <v>775</v>
      </c>
      <c r="P259" s="10">
        <v>45749</v>
      </c>
    </row>
    <row r="260" spans="1:16" ht="105" x14ac:dyDescent="0.2">
      <c r="A260" s="3" t="s">
        <v>676</v>
      </c>
      <c r="B260" s="4" t="s">
        <v>677</v>
      </c>
      <c r="C260" s="4" t="s">
        <v>680</v>
      </c>
      <c r="D260" s="4" t="s">
        <v>1042</v>
      </c>
      <c r="E260" s="4" t="s">
        <v>678</v>
      </c>
      <c r="F260" s="5">
        <v>28</v>
      </c>
      <c r="G260" s="6">
        <v>3562.08</v>
      </c>
      <c r="H260" s="12">
        <f t="shared" si="35"/>
        <v>356.20800000000003</v>
      </c>
      <c r="I260" s="13">
        <f t="shared" si="36"/>
        <v>534.31200000000001</v>
      </c>
      <c r="J260" s="13">
        <f t="shared" si="34"/>
        <v>4452.6000000000004</v>
      </c>
      <c r="K260" s="13">
        <f t="shared" ref="K260:K323" si="37">J260*1.1</f>
        <v>4897.8600000000006</v>
      </c>
      <c r="L260" s="7"/>
      <c r="M260" s="4" t="s">
        <v>679</v>
      </c>
      <c r="N260" s="7" t="s">
        <v>1459</v>
      </c>
      <c r="O260" s="8" t="s">
        <v>776</v>
      </c>
      <c r="P260" s="10">
        <v>45749</v>
      </c>
    </row>
    <row r="261" spans="1:16" ht="105" x14ac:dyDescent="0.2">
      <c r="A261" s="3" t="s">
        <v>676</v>
      </c>
      <c r="B261" s="4" t="s">
        <v>677</v>
      </c>
      <c r="C261" s="4" t="s">
        <v>680</v>
      </c>
      <c r="D261" s="4" t="s">
        <v>1042</v>
      </c>
      <c r="E261" s="4" t="s">
        <v>678</v>
      </c>
      <c r="F261" s="5">
        <v>28</v>
      </c>
      <c r="G261" s="6">
        <v>3562.08</v>
      </c>
      <c r="H261" s="12">
        <f t="shared" si="35"/>
        <v>356.20800000000003</v>
      </c>
      <c r="I261" s="13">
        <f t="shared" si="36"/>
        <v>534.31200000000001</v>
      </c>
      <c r="J261" s="13">
        <f t="shared" si="34"/>
        <v>4452.6000000000004</v>
      </c>
      <c r="K261" s="13">
        <f t="shared" si="37"/>
        <v>4897.8600000000006</v>
      </c>
      <c r="L261" s="7"/>
      <c r="M261" s="4" t="s">
        <v>989</v>
      </c>
      <c r="N261" s="7" t="s">
        <v>1459</v>
      </c>
      <c r="O261" s="8" t="s">
        <v>1007</v>
      </c>
      <c r="P261" s="10">
        <v>45749</v>
      </c>
    </row>
    <row r="262" spans="1:16" ht="75" x14ac:dyDescent="0.2">
      <c r="A262" s="3" t="s">
        <v>99</v>
      </c>
      <c r="B262" s="4" t="s">
        <v>945</v>
      </c>
      <c r="C262" s="4" t="s">
        <v>659</v>
      </c>
      <c r="D262" s="4" t="s">
        <v>1102</v>
      </c>
      <c r="E262" s="4" t="s">
        <v>216</v>
      </c>
      <c r="F262" s="5">
        <v>25</v>
      </c>
      <c r="G262" s="6">
        <v>103.69</v>
      </c>
      <c r="H262" s="12">
        <f>G262*0.14</f>
        <v>14.5166</v>
      </c>
      <c r="I262" s="13">
        <f>G262*0.22</f>
        <v>22.811799999999998</v>
      </c>
      <c r="J262" s="13">
        <f t="shared" si="34"/>
        <v>141.01839999999999</v>
      </c>
      <c r="K262" s="13">
        <f t="shared" si="37"/>
        <v>155.12024</v>
      </c>
      <c r="L262" s="7"/>
      <c r="M262" s="4" t="s">
        <v>1260</v>
      </c>
      <c r="N262" s="7" t="s">
        <v>1434</v>
      </c>
      <c r="O262" s="8" t="s">
        <v>1261</v>
      </c>
      <c r="P262" s="10">
        <v>45751</v>
      </c>
    </row>
    <row r="263" spans="1:16" ht="75" x14ac:dyDescent="0.2">
      <c r="A263" s="3" t="s">
        <v>99</v>
      </c>
      <c r="B263" s="4" t="s">
        <v>945</v>
      </c>
      <c r="C263" s="4" t="s">
        <v>1154</v>
      </c>
      <c r="D263" s="4" t="s">
        <v>1102</v>
      </c>
      <c r="E263" s="4" t="s">
        <v>216</v>
      </c>
      <c r="F263" s="5">
        <v>25</v>
      </c>
      <c r="G263" s="6">
        <v>103.69</v>
      </c>
      <c r="H263" s="12">
        <f>G263*0.14</f>
        <v>14.5166</v>
      </c>
      <c r="I263" s="13">
        <f>G263*0.22</f>
        <v>22.811799999999998</v>
      </c>
      <c r="J263" s="13">
        <f t="shared" si="34"/>
        <v>141.01839999999999</v>
      </c>
      <c r="K263" s="13">
        <f t="shared" si="37"/>
        <v>155.12024</v>
      </c>
      <c r="L263" s="7"/>
      <c r="M263" s="4" t="s">
        <v>556</v>
      </c>
      <c r="N263" s="7" t="s">
        <v>1434</v>
      </c>
      <c r="O263" s="8" t="s">
        <v>1142</v>
      </c>
      <c r="P263" s="10">
        <v>45751</v>
      </c>
    </row>
    <row r="264" spans="1:16" ht="225" x14ac:dyDescent="0.2">
      <c r="A264" s="3" t="s">
        <v>99</v>
      </c>
      <c r="B264" s="4" t="s">
        <v>391</v>
      </c>
      <c r="C264" s="4" t="s">
        <v>337</v>
      </c>
      <c r="D264" s="4" t="s">
        <v>433</v>
      </c>
      <c r="E264" s="4" t="s">
        <v>216</v>
      </c>
      <c r="F264" s="5">
        <v>10</v>
      </c>
      <c r="G264" s="6">
        <v>194.3</v>
      </c>
      <c r="H264" s="12">
        <f>G264*0.14</f>
        <v>27.202000000000005</v>
      </c>
      <c r="I264" s="13">
        <f>G264*0.22</f>
        <v>42.746000000000002</v>
      </c>
      <c r="J264" s="13">
        <f t="shared" si="34"/>
        <v>264.24799999999999</v>
      </c>
      <c r="K264" s="13">
        <f t="shared" si="37"/>
        <v>290.6728</v>
      </c>
      <c r="L264" s="7"/>
      <c r="M264" s="4" t="s">
        <v>419</v>
      </c>
      <c r="N264" s="7" t="s">
        <v>1814</v>
      </c>
      <c r="O264" s="8" t="s">
        <v>926</v>
      </c>
      <c r="P264" s="10">
        <v>45756</v>
      </c>
    </row>
    <row r="265" spans="1:16" ht="120" x14ac:dyDescent="0.2">
      <c r="A265" s="3" t="s">
        <v>117</v>
      </c>
      <c r="B265" s="4" t="s">
        <v>117</v>
      </c>
      <c r="C265" s="4" t="s">
        <v>1019</v>
      </c>
      <c r="D265" s="4" t="s">
        <v>292</v>
      </c>
      <c r="E265" s="4" t="s">
        <v>259</v>
      </c>
      <c r="F265" s="5">
        <v>20</v>
      </c>
      <c r="G265" s="6">
        <v>29.4</v>
      </c>
      <c r="H265" s="12">
        <f>G265*0.17</f>
        <v>4.9980000000000002</v>
      </c>
      <c r="I265" s="13">
        <f>G265*0.3</f>
        <v>8.8199999999999985</v>
      </c>
      <c r="J265" s="13">
        <f t="shared" si="34"/>
        <v>43.217999999999996</v>
      </c>
      <c r="K265" s="13">
        <f t="shared" si="37"/>
        <v>47.5398</v>
      </c>
      <c r="L265" s="7"/>
      <c r="M265" s="4" t="s">
        <v>144</v>
      </c>
      <c r="N265" s="7" t="s">
        <v>1692</v>
      </c>
      <c r="O265" s="8" t="s">
        <v>470</v>
      </c>
      <c r="P265" s="10">
        <v>45751</v>
      </c>
    </row>
    <row r="266" spans="1:16" ht="120" x14ac:dyDescent="0.2">
      <c r="A266" s="3" t="s">
        <v>48</v>
      </c>
      <c r="B266" s="4" t="s">
        <v>48</v>
      </c>
      <c r="C266" s="4" t="s">
        <v>1046</v>
      </c>
      <c r="D266" s="4" t="s">
        <v>407</v>
      </c>
      <c r="E266" s="4" t="s">
        <v>260</v>
      </c>
      <c r="F266" s="5">
        <v>14</v>
      </c>
      <c r="G266" s="6">
        <v>312.12</v>
      </c>
      <c r="H266" s="12">
        <f>G266*0.14</f>
        <v>43.696800000000003</v>
      </c>
      <c r="I266" s="13">
        <f>G266*0.22</f>
        <v>68.666399999999996</v>
      </c>
      <c r="J266" s="13">
        <f t="shared" si="34"/>
        <v>424.48320000000001</v>
      </c>
      <c r="K266" s="13">
        <f t="shared" si="37"/>
        <v>466.93152000000003</v>
      </c>
      <c r="L266" s="7"/>
      <c r="M266" s="4" t="s">
        <v>1392</v>
      </c>
      <c r="N266" s="7" t="s">
        <v>1781</v>
      </c>
      <c r="O266" s="8" t="s">
        <v>531</v>
      </c>
      <c r="P266" s="10">
        <v>45756</v>
      </c>
    </row>
    <row r="267" spans="1:16" ht="120" x14ac:dyDescent="0.2">
      <c r="A267" s="3" t="s">
        <v>48</v>
      </c>
      <c r="B267" s="4" t="s">
        <v>48</v>
      </c>
      <c r="C267" s="4" t="s">
        <v>666</v>
      </c>
      <c r="D267" s="4" t="s">
        <v>407</v>
      </c>
      <c r="E267" s="4" t="s">
        <v>260</v>
      </c>
      <c r="F267" s="5">
        <v>28</v>
      </c>
      <c r="G267" s="6">
        <v>558.15</v>
      </c>
      <c r="H267" s="12">
        <f>G267*0.1</f>
        <v>55.814999999999998</v>
      </c>
      <c r="I267" s="13">
        <f>G267*0.15</f>
        <v>83.722499999999997</v>
      </c>
      <c r="J267" s="13">
        <f t="shared" si="34"/>
        <v>697.68749999999989</v>
      </c>
      <c r="K267" s="13">
        <f t="shared" si="37"/>
        <v>767.45624999999995</v>
      </c>
      <c r="L267" s="7"/>
      <c r="M267" s="4" t="s">
        <v>1392</v>
      </c>
      <c r="N267" s="7" t="s">
        <v>1781</v>
      </c>
      <c r="O267" s="8" t="s">
        <v>530</v>
      </c>
      <c r="P267" s="10">
        <v>45756</v>
      </c>
    </row>
    <row r="268" spans="1:16" ht="225" x14ac:dyDescent="0.2">
      <c r="A268" s="3" t="s">
        <v>49</v>
      </c>
      <c r="B268" s="4" t="s">
        <v>940</v>
      </c>
      <c r="C268" s="4" t="s">
        <v>696</v>
      </c>
      <c r="D268" s="4" t="s">
        <v>433</v>
      </c>
      <c r="E268" s="4" t="s">
        <v>200</v>
      </c>
      <c r="F268" s="5">
        <v>1</v>
      </c>
      <c r="G268" s="6">
        <v>17.8</v>
      </c>
      <c r="H268" s="12">
        <f>G268*0.17</f>
        <v>3.0260000000000002</v>
      </c>
      <c r="I268" s="13">
        <f>G268*0.3</f>
        <v>5.34</v>
      </c>
      <c r="J268" s="13">
        <f t="shared" si="34"/>
        <v>26.166</v>
      </c>
      <c r="K268" s="13">
        <f t="shared" si="37"/>
        <v>28.782600000000002</v>
      </c>
      <c r="L268" s="7"/>
      <c r="M268" s="4" t="s">
        <v>941</v>
      </c>
      <c r="N268" s="7" t="s">
        <v>1913</v>
      </c>
      <c r="O268" s="8" t="s">
        <v>943</v>
      </c>
      <c r="P268" s="10">
        <v>45756</v>
      </c>
    </row>
    <row r="269" spans="1:16" ht="225" x14ac:dyDescent="0.2">
      <c r="A269" s="3" t="s">
        <v>49</v>
      </c>
      <c r="B269" s="4" t="s">
        <v>940</v>
      </c>
      <c r="C269" s="4" t="s">
        <v>1090</v>
      </c>
      <c r="D269" s="4" t="s">
        <v>433</v>
      </c>
      <c r="E269" s="4" t="s">
        <v>200</v>
      </c>
      <c r="F269" s="5">
        <v>1</v>
      </c>
      <c r="G269" s="6">
        <v>21.2</v>
      </c>
      <c r="H269" s="12">
        <f>G269*0.17</f>
        <v>3.6040000000000001</v>
      </c>
      <c r="I269" s="13">
        <f>G269*0.3</f>
        <v>6.3599999999999994</v>
      </c>
      <c r="J269" s="13">
        <f t="shared" si="34"/>
        <v>31.163999999999998</v>
      </c>
      <c r="K269" s="13">
        <f t="shared" si="37"/>
        <v>34.2804</v>
      </c>
      <c r="L269" s="7"/>
      <c r="M269" s="4" t="s">
        <v>941</v>
      </c>
      <c r="N269" s="7" t="s">
        <v>1913</v>
      </c>
      <c r="O269" s="8" t="s">
        <v>942</v>
      </c>
      <c r="P269" s="10">
        <v>45756</v>
      </c>
    </row>
    <row r="270" spans="1:16" ht="225" x14ac:dyDescent="0.2">
      <c r="A270" s="3" t="s">
        <v>49</v>
      </c>
      <c r="B270" s="4" t="s">
        <v>940</v>
      </c>
      <c r="C270" s="4" t="s">
        <v>1052</v>
      </c>
      <c r="D270" s="4" t="s">
        <v>433</v>
      </c>
      <c r="E270" s="4" t="s">
        <v>200</v>
      </c>
      <c r="F270" s="5">
        <v>1</v>
      </c>
      <c r="G270" s="6">
        <v>71.400000000000006</v>
      </c>
      <c r="H270" s="12">
        <f>G270*0.17</f>
        <v>12.138000000000002</v>
      </c>
      <c r="I270" s="13">
        <f>G270*0.3</f>
        <v>21.42</v>
      </c>
      <c r="J270" s="13">
        <f t="shared" si="34"/>
        <v>104.95800000000001</v>
      </c>
      <c r="K270" s="13">
        <f t="shared" si="37"/>
        <v>115.45380000000003</v>
      </c>
      <c r="L270" s="7"/>
      <c r="M270" s="4" t="s">
        <v>1048</v>
      </c>
      <c r="N270" s="7" t="s">
        <v>1817</v>
      </c>
      <c r="O270" s="8" t="s">
        <v>1053</v>
      </c>
      <c r="P270" s="10">
        <v>45756</v>
      </c>
    </row>
    <row r="271" spans="1:16" ht="225" x14ac:dyDescent="0.2">
      <c r="A271" s="3" t="s">
        <v>49</v>
      </c>
      <c r="B271" s="4" t="s">
        <v>940</v>
      </c>
      <c r="C271" s="4" t="s">
        <v>1050</v>
      </c>
      <c r="D271" s="4" t="s">
        <v>433</v>
      </c>
      <c r="E271" s="4" t="s">
        <v>200</v>
      </c>
      <c r="F271" s="5">
        <v>1</v>
      </c>
      <c r="G271" s="6">
        <v>74.7</v>
      </c>
      <c r="H271" s="12">
        <f>G271*0.17</f>
        <v>12.699000000000002</v>
      </c>
      <c r="I271" s="13">
        <f>G271*0.3</f>
        <v>22.41</v>
      </c>
      <c r="J271" s="13">
        <f t="shared" si="34"/>
        <v>109.809</v>
      </c>
      <c r="K271" s="13">
        <f t="shared" si="37"/>
        <v>120.7899</v>
      </c>
      <c r="L271" s="7"/>
      <c r="M271" s="4" t="s">
        <v>1048</v>
      </c>
      <c r="N271" s="7" t="s">
        <v>1817</v>
      </c>
      <c r="O271" s="8" t="s">
        <v>1051</v>
      </c>
      <c r="P271" s="10">
        <v>45756</v>
      </c>
    </row>
    <row r="272" spans="1:16" ht="225" x14ac:dyDescent="0.2">
      <c r="A272" s="3" t="s">
        <v>49</v>
      </c>
      <c r="B272" s="4" t="s">
        <v>940</v>
      </c>
      <c r="C272" s="4" t="s">
        <v>1047</v>
      </c>
      <c r="D272" s="4" t="s">
        <v>433</v>
      </c>
      <c r="E272" s="4" t="s">
        <v>200</v>
      </c>
      <c r="F272" s="5">
        <v>1</v>
      </c>
      <c r="G272" s="6">
        <v>81.900000000000006</v>
      </c>
      <c r="H272" s="12">
        <f>G272*0.17</f>
        <v>13.923000000000002</v>
      </c>
      <c r="I272" s="13">
        <f>G272*0.3</f>
        <v>24.57</v>
      </c>
      <c r="J272" s="13">
        <f t="shared" ref="J272:J303" si="38">G272+H272+I272</f>
        <v>120.393</v>
      </c>
      <c r="K272" s="13">
        <f t="shared" si="37"/>
        <v>132.4323</v>
      </c>
      <c r="L272" s="7"/>
      <c r="M272" s="4" t="s">
        <v>1048</v>
      </c>
      <c r="N272" s="7" t="s">
        <v>1817</v>
      </c>
      <c r="O272" s="8" t="s">
        <v>1049</v>
      </c>
      <c r="P272" s="10">
        <v>45756</v>
      </c>
    </row>
    <row r="273" spans="1:16" ht="120" x14ac:dyDescent="0.2">
      <c r="A273" s="3" t="s">
        <v>231</v>
      </c>
      <c r="B273" s="4" t="s">
        <v>231</v>
      </c>
      <c r="C273" s="4" t="s">
        <v>1318</v>
      </c>
      <c r="D273" s="4" t="s">
        <v>158</v>
      </c>
      <c r="E273" s="4" t="s">
        <v>232</v>
      </c>
      <c r="F273" s="5">
        <v>14</v>
      </c>
      <c r="G273" s="6">
        <v>350.2</v>
      </c>
      <c r="H273" s="12">
        <f>G273*0.14</f>
        <v>49.028000000000006</v>
      </c>
      <c r="I273" s="13">
        <f>G273*0.22</f>
        <v>77.043999999999997</v>
      </c>
      <c r="J273" s="13">
        <f t="shared" si="38"/>
        <v>476.27199999999999</v>
      </c>
      <c r="K273" s="13">
        <f t="shared" si="37"/>
        <v>523.89920000000006</v>
      </c>
      <c r="L273" s="7"/>
      <c r="M273" s="4" t="s">
        <v>1668</v>
      </c>
      <c r="N273" s="7" t="s">
        <v>1669</v>
      </c>
      <c r="O273" s="8" t="s">
        <v>1670</v>
      </c>
      <c r="P273" s="10">
        <v>45751</v>
      </c>
    </row>
    <row r="274" spans="1:16" ht="120" x14ac:dyDescent="0.2">
      <c r="A274" s="3" t="s">
        <v>231</v>
      </c>
      <c r="B274" s="4" t="s">
        <v>231</v>
      </c>
      <c r="C274" s="4" t="s">
        <v>1405</v>
      </c>
      <c r="D274" s="4" t="s">
        <v>158</v>
      </c>
      <c r="E274" s="4" t="s">
        <v>232</v>
      </c>
      <c r="F274" s="5">
        <v>56</v>
      </c>
      <c r="G274" s="6">
        <v>2100.92</v>
      </c>
      <c r="H274" s="12">
        <f>G274*0.1</f>
        <v>210.09200000000001</v>
      </c>
      <c r="I274" s="13">
        <f>G274*0.15</f>
        <v>315.13799999999998</v>
      </c>
      <c r="J274" s="13">
        <f t="shared" si="38"/>
        <v>2626.15</v>
      </c>
      <c r="K274" s="13">
        <f t="shared" si="37"/>
        <v>2888.7650000000003</v>
      </c>
      <c r="L274" s="7"/>
      <c r="M274" s="4" t="s">
        <v>1668</v>
      </c>
      <c r="N274" s="7" t="s">
        <v>1669</v>
      </c>
      <c r="O274" s="8" t="s">
        <v>1672</v>
      </c>
      <c r="P274" s="10">
        <v>45751</v>
      </c>
    </row>
    <row r="275" spans="1:16" ht="120" x14ac:dyDescent="0.2">
      <c r="A275" s="3" t="s">
        <v>231</v>
      </c>
      <c r="B275" s="4" t="s">
        <v>231</v>
      </c>
      <c r="C275" s="4" t="s">
        <v>617</v>
      </c>
      <c r="D275" s="4" t="s">
        <v>158</v>
      </c>
      <c r="E275" s="4" t="s">
        <v>232</v>
      </c>
      <c r="F275" s="5">
        <v>50</v>
      </c>
      <c r="G275" s="6">
        <v>2493.41</v>
      </c>
      <c r="H275" s="12">
        <f>G275*0.1</f>
        <v>249.34100000000001</v>
      </c>
      <c r="I275" s="13">
        <f>G275*0.15</f>
        <v>374.01149999999996</v>
      </c>
      <c r="J275" s="13">
        <f t="shared" si="38"/>
        <v>3116.7624999999998</v>
      </c>
      <c r="K275" s="13">
        <f t="shared" si="37"/>
        <v>3428.4387500000003</v>
      </c>
      <c r="L275" s="7"/>
      <c r="M275" s="4" t="s">
        <v>1668</v>
      </c>
      <c r="N275" s="7" t="s">
        <v>1669</v>
      </c>
      <c r="O275" s="8" t="s">
        <v>1673</v>
      </c>
      <c r="P275" s="10">
        <v>45751</v>
      </c>
    </row>
    <row r="276" spans="1:16" ht="120" x14ac:dyDescent="0.2">
      <c r="A276" s="3" t="s">
        <v>231</v>
      </c>
      <c r="B276" s="4" t="s">
        <v>231</v>
      </c>
      <c r="C276" s="4" t="s">
        <v>1317</v>
      </c>
      <c r="D276" s="4" t="s">
        <v>158</v>
      </c>
      <c r="E276" s="4" t="s">
        <v>232</v>
      </c>
      <c r="F276" s="5">
        <v>14</v>
      </c>
      <c r="G276" s="6">
        <v>175.16</v>
      </c>
      <c r="H276" s="12">
        <f>G276*0.14</f>
        <v>24.522400000000001</v>
      </c>
      <c r="I276" s="13">
        <f>G276*0.22</f>
        <v>38.535199999999996</v>
      </c>
      <c r="J276" s="13">
        <f t="shared" si="38"/>
        <v>238.2176</v>
      </c>
      <c r="K276" s="13">
        <f t="shared" si="37"/>
        <v>262.03936000000004</v>
      </c>
      <c r="L276" s="7"/>
      <c r="M276" s="4" t="s">
        <v>1668</v>
      </c>
      <c r="N276" s="7" t="s">
        <v>1669</v>
      </c>
      <c r="O276" s="8" t="s">
        <v>1671</v>
      </c>
      <c r="P276" s="10">
        <v>45751</v>
      </c>
    </row>
    <row r="277" spans="1:16" ht="90" x14ac:dyDescent="0.2">
      <c r="A277" s="3" t="s">
        <v>162</v>
      </c>
      <c r="B277" s="4" t="s">
        <v>1390</v>
      </c>
      <c r="C277" s="4" t="s">
        <v>1567</v>
      </c>
      <c r="D277" s="4" t="s">
        <v>371</v>
      </c>
      <c r="E277" s="4" t="s">
        <v>229</v>
      </c>
      <c r="F277" s="5">
        <v>1</v>
      </c>
      <c r="G277" s="6">
        <v>1022</v>
      </c>
      <c r="H277" s="12">
        <f>G277*0.1</f>
        <v>102.2</v>
      </c>
      <c r="I277" s="13">
        <f>G277*0.15</f>
        <v>153.29999999999998</v>
      </c>
      <c r="J277" s="13">
        <f t="shared" si="38"/>
        <v>1277.5</v>
      </c>
      <c r="K277" s="13">
        <f t="shared" si="37"/>
        <v>1405.25</v>
      </c>
      <c r="L277" s="7"/>
      <c r="M277" s="4" t="s">
        <v>1568</v>
      </c>
      <c r="N277" s="7" t="s">
        <v>1569</v>
      </c>
      <c r="O277" s="8" t="s">
        <v>1570</v>
      </c>
      <c r="P277" s="10">
        <v>45749</v>
      </c>
    </row>
    <row r="278" spans="1:16" ht="75" x14ac:dyDescent="0.2">
      <c r="A278" s="3" t="s">
        <v>162</v>
      </c>
      <c r="B278" s="4" t="s">
        <v>1390</v>
      </c>
      <c r="C278" s="4" t="s">
        <v>276</v>
      </c>
      <c r="D278" s="4" t="s">
        <v>434</v>
      </c>
      <c r="E278" s="4" t="s">
        <v>229</v>
      </c>
      <c r="F278" s="5">
        <v>10</v>
      </c>
      <c r="G278" s="6">
        <v>267.04000000000002</v>
      </c>
      <c r="H278" s="12">
        <f>G278*0.14</f>
        <v>37.385600000000004</v>
      </c>
      <c r="I278" s="13">
        <f>G278*0.22</f>
        <v>58.748800000000003</v>
      </c>
      <c r="J278" s="13">
        <f t="shared" si="38"/>
        <v>363.17440000000005</v>
      </c>
      <c r="K278" s="13">
        <f t="shared" si="37"/>
        <v>399.49184000000008</v>
      </c>
      <c r="L278" s="7"/>
      <c r="M278" s="4" t="s">
        <v>1568</v>
      </c>
      <c r="N278" s="7" t="s">
        <v>1569</v>
      </c>
      <c r="O278" s="8" t="s">
        <v>1573</v>
      </c>
      <c r="P278" s="10">
        <v>45749</v>
      </c>
    </row>
    <row r="279" spans="1:16" ht="90" x14ac:dyDescent="0.2">
      <c r="A279" s="3" t="s">
        <v>162</v>
      </c>
      <c r="B279" s="4" t="s">
        <v>1390</v>
      </c>
      <c r="C279" s="4" t="s">
        <v>1867</v>
      </c>
      <c r="D279" s="4" t="s">
        <v>371</v>
      </c>
      <c r="E279" s="4" t="s">
        <v>229</v>
      </c>
      <c r="F279" s="5">
        <v>1</v>
      </c>
      <c r="G279" s="6">
        <v>272.85000000000002</v>
      </c>
      <c r="H279" s="12">
        <f>G279*0.14</f>
        <v>38.199000000000005</v>
      </c>
      <c r="I279" s="13">
        <f>G279*0.22</f>
        <v>60.027000000000008</v>
      </c>
      <c r="J279" s="13">
        <f t="shared" si="38"/>
        <v>371.07600000000002</v>
      </c>
      <c r="K279" s="13">
        <f t="shared" si="37"/>
        <v>408.18360000000007</v>
      </c>
      <c r="L279" s="7"/>
      <c r="M279" s="4" t="s">
        <v>1568</v>
      </c>
      <c r="N279" s="7" t="s">
        <v>1868</v>
      </c>
      <c r="O279" s="8" t="s">
        <v>1869</v>
      </c>
      <c r="P279" s="10">
        <v>45757</v>
      </c>
    </row>
    <row r="280" spans="1:16" ht="90" x14ac:dyDescent="0.2">
      <c r="A280" s="3" t="s">
        <v>162</v>
      </c>
      <c r="B280" s="4" t="s">
        <v>1390</v>
      </c>
      <c r="C280" s="4" t="s">
        <v>1571</v>
      </c>
      <c r="D280" s="4" t="s">
        <v>371</v>
      </c>
      <c r="E280" s="4" t="s">
        <v>229</v>
      </c>
      <c r="F280" s="5">
        <v>1</v>
      </c>
      <c r="G280" s="6">
        <v>495.58</v>
      </c>
      <c r="H280" s="12">
        <f>G280*0.14</f>
        <v>69.381200000000007</v>
      </c>
      <c r="I280" s="13">
        <f>G280*0.22</f>
        <v>109.02759999999999</v>
      </c>
      <c r="J280" s="13">
        <f t="shared" si="38"/>
        <v>673.98879999999997</v>
      </c>
      <c r="K280" s="13">
        <f t="shared" si="37"/>
        <v>741.38768000000005</v>
      </c>
      <c r="L280" s="7"/>
      <c r="M280" s="4" t="s">
        <v>1568</v>
      </c>
      <c r="N280" s="7" t="s">
        <v>1569</v>
      </c>
      <c r="O280" s="8" t="s">
        <v>1572</v>
      </c>
      <c r="P280" s="10">
        <v>45749</v>
      </c>
    </row>
    <row r="281" spans="1:16" ht="90" x14ac:dyDescent="0.2">
      <c r="A281" s="3" t="s">
        <v>95</v>
      </c>
      <c r="B281" s="4" t="s">
        <v>869</v>
      </c>
      <c r="C281" s="4" t="s">
        <v>1201</v>
      </c>
      <c r="D281" s="4" t="s">
        <v>362</v>
      </c>
      <c r="E281" s="4" t="s">
        <v>272</v>
      </c>
      <c r="F281" s="5">
        <v>21</v>
      </c>
      <c r="G281" s="6">
        <v>87769.32</v>
      </c>
      <c r="H281" s="12">
        <f t="shared" ref="H281:H289" si="39">G281*0.1</f>
        <v>8776.9320000000007</v>
      </c>
      <c r="I281" s="13">
        <f t="shared" ref="I281:I289" si="40">G281*0.15</f>
        <v>13165.398000000001</v>
      </c>
      <c r="J281" s="13">
        <f t="shared" si="38"/>
        <v>109711.65000000001</v>
      </c>
      <c r="K281" s="13">
        <f t="shared" si="37"/>
        <v>120682.81500000002</v>
      </c>
      <c r="L281" s="7"/>
      <c r="M281" s="4" t="s">
        <v>870</v>
      </c>
      <c r="N281" s="7" t="s">
        <v>1925</v>
      </c>
      <c r="O281" s="8" t="s">
        <v>872</v>
      </c>
      <c r="P281" s="10">
        <v>45758</v>
      </c>
    </row>
    <row r="282" spans="1:16" ht="90" x14ac:dyDescent="0.2">
      <c r="A282" s="3" t="s">
        <v>95</v>
      </c>
      <c r="B282" s="4" t="s">
        <v>869</v>
      </c>
      <c r="C282" s="4" t="s">
        <v>1308</v>
      </c>
      <c r="D282" s="4" t="s">
        <v>362</v>
      </c>
      <c r="E282" s="4" t="s">
        <v>272</v>
      </c>
      <c r="F282" s="5">
        <v>21</v>
      </c>
      <c r="G282" s="6">
        <v>90942.59</v>
      </c>
      <c r="H282" s="12">
        <f t="shared" si="39"/>
        <v>9094.259</v>
      </c>
      <c r="I282" s="13">
        <f t="shared" si="40"/>
        <v>13641.388499999999</v>
      </c>
      <c r="J282" s="13">
        <f t="shared" si="38"/>
        <v>113678.2375</v>
      </c>
      <c r="K282" s="13">
        <f t="shared" si="37"/>
        <v>125046.06125000001</v>
      </c>
      <c r="L282" s="7"/>
      <c r="M282" s="4" t="s">
        <v>870</v>
      </c>
      <c r="N282" s="7" t="s">
        <v>1925</v>
      </c>
      <c r="O282" s="8" t="s">
        <v>873</v>
      </c>
      <c r="P282" s="10">
        <v>45758</v>
      </c>
    </row>
    <row r="283" spans="1:16" ht="90" x14ac:dyDescent="0.2">
      <c r="A283" s="3" t="s">
        <v>95</v>
      </c>
      <c r="B283" s="4" t="s">
        <v>869</v>
      </c>
      <c r="C283" s="4" t="s">
        <v>1307</v>
      </c>
      <c r="D283" s="4" t="s">
        <v>362</v>
      </c>
      <c r="E283" s="4" t="s">
        <v>272</v>
      </c>
      <c r="F283" s="5">
        <v>21</v>
      </c>
      <c r="G283" s="6">
        <v>95489.8</v>
      </c>
      <c r="H283" s="12">
        <f t="shared" si="39"/>
        <v>9548.9800000000014</v>
      </c>
      <c r="I283" s="13">
        <f t="shared" si="40"/>
        <v>14323.47</v>
      </c>
      <c r="J283" s="13">
        <f t="shared" si="38"/>
        <v>119362.25</v>
      </c>
      <c r="K283" s="13">
        <f t="shared" si="37"/>
        <v>131298.47500000001</v>
      </c>
      <c r="L283" s="7"/>
      <c r="M283" s="4" t="s">
        <v>870</v>
      </c>
      <c r="N283" s="7" t="s">
        <v>1925</v>
      </c>
      <c r="O283" s="8" t="s">
        <v>874</v>
      </c>
      <c r="P283" s="10">
        <v>45758</v>
      </c>
    </row>
    <row r="284" spans="1:16" ht="90" x14ac:dyDescent="0.2">
      <c r="A284" s="3" t="s">
        <v>95</v>
      </c>
      <c r="B284" s="4" t="s">
        <v>869</v>
      </c>
      <c r="C284" s="4" t="s">
        <v>1199</v>
      </c>
      <c r="D284" s="4" t="s">
        <v>362</v>
      </c>
      <c r="E284" s="4" t="s">
        <v>272</v>
      </c>
      <c r="F284" s="5">
        <v>21</v>
      </c>
      <c r="G284" s="6">
        <v>101386.43</v>
      </c>
      <c r="H284" s="12">
        <f t="shared" si="39"/>
        <v>10138.643</v>
      </c>
      <c r="I284" s="13">
        <f t="shared" si="40"/>
        <v>15207.964499999998</v>
      </c>
      <c r="J284" s="13">
        <f t="shared" si="38"/>
        <v>126733.03749999999</v>
      </c>
      <c r="K284" s="13">
        <f t="shared" si="37"/>
        <v>139406.34125</v>
      </c>
      <c r="L284" s="7"/>
      <c r="M284" s="4" t="s">
        <v>870</v>
      </c>
      <c r="N284" s="7" t="s">
        <v>1925</v>
      </c>
      <c r="O284" s="8" t="s">
        <v>875</v>
      </c>
      <c r="P284" s="10">
        <v>45758</v>
      </c>
    </row>
    <row r="285" spans="1:16" ht="90" x14ac:dyDescent="0.2">
      <c r="A285" s="3" t="s">
        <v>95</v>
      </c>
      <c r="B285" s="4" t="s">
        <v>869</v>
      </c>
      <c r="C285" s="4" t="s">
        <v>1200</v>
      </c>
      <c r="D285" s="4" t="s">
        <v>362</v>
      </c>
      <c r="E285" s="4" t="s">
        <v>272</v>
      </c>
      <c r="F285" s="5">
        <v>21</v>
      </c>
      <c r="G285" s="6">
        <v>79744</v>
      </c>
      <c r="H285" s="12">
        <f t="shared" si="39"/>
        <v>7974.4000000000005</v>
      </c>
      <c r="I285" s="13">
        <f t="shared" si="40"/>
        <v>11961.6</v>
      </c>
      <c r="J285" s="13">
        <f t="shared" si="38"/>
        <v>99680</v>
      </c>
      <c r="K285" s="13">
        <f t="shared" si="37"/>
        <v>109648.00000000001</v>
      </c>
      <c r="L285" s="7"/>
      <c r="M285" s="4" t="s">
        <v>870</v>
      </c>
      <c r="N285" s="7" t="s">
        <v>1925</v>
      </c>
      <c r="O285" s="8" t="s">
        <v>871</v>
      </c>
      <c r="P285" s="10">
        <v>45758</v>
      </c>
    </row>
    <row r="286" spans="1:16" ht="90" x14ac:dyDescent="0.2">
      <c r="A286" s="3" t="s">
        <v>310</v>
      </c>
      <c r="B286" s="4" t="s">
        <v>1255</v>
      </c>
      <c r="C286" s="4" t="s">
        <v>1104</v>
      </c>
      <c r="D286" s="4" t="s">
        <v>851</v>
      </c>
      <c r="E286" s="4" t="s">
        <v>513</v>
      </c>
      <c r="F286" s="5">
        <v>30</v>
      </c>
      <c r="G286" s="6">
        <v>925.16</v>
      </c>
      <c r="H286" s="12">
        <f t="shared" si="39"/>
        <v>92.516000000000005</v>
      </c>
      <c r="I286" s="13">
        <f t="shared" si="40"/>
        <v>138.774</v>
      </c>
      <c r="J286" s="13">
        <f t="shared" si="38"/>
        <v>1156.4499999999998</v>
      </c>
      <c r="K286" s="13">
        <f t="shared" si="37"/>
        <v>1272.0949999999998</v>
      </c>
      <c r="L286" s="7"/>
      <c r="M286" s="4" t="s">
        <v>1256</v>
      </c>
      <c r="N286" s="7" t="s">
        <v>1812</v>
      </c>
      <c r="O286" s="8" t="s">
        <v>1257</v>
      </c>
      <c r="P286" s="10">
        <v>45756</v>
      </c>
    </row>
    <row r="287" spans="1:16" ht="90" x14ac:dyDescent="0.2">
      <c r="A287" s="3" t="s">
        <v>310</v>
      </c>
      <c r="B287" s="4" t="s">
        <v>1255</v>
      </c>
      <c r="C287" s="4" t="s">
        <v>1258</v>
      </c>
      <c r="D287" s="4" t="s">
        <v>851</v>
      </c>
      <c r="E287" s="4" t="s">
        <v>513</v>
      </c>
      <c r="F287" s="5">
        <v>30</v>
      </c>
      <c r="G287" s="6">
        <v>999.74</v>
      </c>
      <c r="H287" s="12">
        <f t="shared" si="39"/>
        <v>99.974000000000004</v>
      </c>
      <c r="I287" s="13">
        <f t="shared" si="40"/>
        <v>149.96099999999998</v>
      </c>
      <c r="J287" s="13">
        <f t="shared" si="38"/>
        <v>1249.675</v>
      </c>
      <c r="K287" s="13">
        <f t="shared" si="37"/>
        <v>1374.6425000000002</v>
      </c>
      <c r="L287" s="7"/>
      <c r="M287" s="4" t="s">
        <v>1256</v>
      </c>
      <c r="N287" s="7" t="s">
        <v>1812</v>
      </c>
      <c r="O287" s="8" t="s">
        <v>1259</v>
      </c>
      <c r="P287" s="10">
        <v>45756</v>
      </c>
    </row>
    <row r="288" spans="1:16" ht="120" x14ac:dyDescent="0.2">
      <c r="A288" s="3" t="s">
        <v>322</v>
      </c>
      <c r="B288" s="4" t="s">
        <v>1386</v>
      </c>
      <c r="C288" s="4" t="s">
        <v>651</v>
      </c>
      <c r="D288" s="4" t="s">
        <v>1149</v>
      </c>
      <c r="E288" s="4" t="s">
        <v>323</v>
      </c>
      <c r="F288" s="5">
        <v>30</v>
      </c>
      <c r="G288" s="6">
        <v>1360.65</v>
      </c>
      <c r="H288" s="12">
        <f t="shared" si="39"/>
        <v>136.06500000000003</v>
      </c>
      <c r="I288" s="13">
        <f t="shared" si="40"/>
        <v>204.0975</v>
      </c>
      <c r="J288" s="13">
        <f t="shared" si="38"/>
        <v>1700.8125000000002</v>
      </c>
      <c r="K288" s="13">
        <f t="shared" si="37"/>
        <v>1870.8937500000004</v>
      </c>
      <c r="L288" s="7"/>
      <c r="M288" s="4" t="s">
        <v>1387</v>
      </c>
      <c r="N288" s="7" t="s">
        <v>1438</v>
      </c>
      <c r="O288" s="8" t="s">
        <v>1439</v>
      </c>
      <c r="P288" s="10">
        <v>45748</v>
      </c>
    </row>
    <row r="289" spans="1:16" ht="75" x14ac:dyDescent="0.2">
      <c r="A289" s="3" t="s">
        <v>50</v>
      </c>
      <c r="B289" s="4" t="s">
        <v>1305</v>
      </c>
      <c r="C289" s="4" t="s">
        <v>732</v>
      </c>
      <c r="D289" s="4" t="s">
        <v>1744</v>
      </c>
      <c r="E289" s="4" t="s">
        <v>197</v>
      </c>
      <c r="F289" s="5">
        <v>10</v>
      </c>
      <c r="G289" s="6">
        <v>17469.46</v>
      </c>
      <c r="H289" s="12">
        <f t="shared" si="39"/>
        <v>1746.9459999999999</v>
      </c>
      <c r="I289" s="13">
        <f t="shared" si="40"/>
        <v>2620.4189999999999</v>
      </c>
      <c r="J289" s="13">
        <f t="shared" si="38"/>
        <v>21836.824999999997</v>
      </c>
      <c r="K289" s="13">
        <f t="shared" si="37"/>
        <v>24020.5075</v>
      </c>
      <c r="L289" s="7"/>
      <c r="M289" s="4" t="s">
        <v>1306</v>
      </c>
      <c r="N289" s="7" t="s">
        <v>1742</v>
      </c>
      <c r="O289" s="8" t="s">
        <v>1745</v>
      </c>
      <c r="P289" s="10">
        <v>45755</v>
      </c>
    </row>
    <row r="290" spans="1:16" ht="105" x14ac:dyDescent="0.2">
      <c r="A290" s="3" t="s">
        <v>51</v>
      </c>
      <c r="B290" s="4" t="s">
        <v>986</v>
      </c>
      <c r="C290" s="4" t="s">
        <v>658</v>
      </c>
      <c r="D290" s="4" t="s">
        <v>404</v>
      </c>
      <c r="E290" s="4" t="s">
        <v>209</v>
      </c>
      <c r="F290" s="5">
        <v>12</v>
      </c>
      <c r="G290" s="6">
        <v>100.5</v>
      </c>
      <c r="H290" s="12">
        <f>G290*0.14</f>
        <v>14.070000000000002</v>
      </c>
      <c r="I290" s="13">
        <f>G290*0.22</f>
        <v>22.11</v>
      </c>
      <c r="J290" s="13">
        <f t="shared" si="38"/>
        <v>136.68</v>
      </c>
      <c r="K290" s="13">
        <f t="shared" si="37"/>
        <v>150.34800000000001</v>
      </c>
      <c r="L290" s="7"/>
      <c r="M290" s="4" t="s">
        <v>987</v>
      </c>
      <c r="N290" s="7" t="s">
        <v>1924</v>
      </c>
      <c r="O290" s="8" t="s">
        <v>471</v>
      </c>
      <c r="P290" s="10">
        <v>45758</v>
      </c>
    </row>
    <row r="291" spans="1:16" ht="75" x14ac:dyDescent="0.2">
      <c r="A291" s="3" t="s">
        <v>125</v>
      </c>
      <c r="B291" s="4" t="s">
        <v>125</v>
      </c>
      <c r="C291" s="4" t="s">
        <v>614</v>
      </c>
      <c r="D291" s="4" t="s">
        <v>407</v>
      </c>
      <c r="E291" s="4" t="s">
        <v>207</v>
      </c>
      <c r="F291" s="5">
        <v>10</v>
      </c>
      <c r="G291" s="6">
        <v>17.11</v>
      </c>
      <c r="H291" s="12">
        <f>G291*0.17</f>
        <v>2.9087000000000001</v>
      </c>
      <c r="I291" s="13">
        <f>G291*0.3</f>
        <v>5.133</v>
      </c>
      <c r="J291" s="13">
        <f t="shared" si="38"/>
        <v>25.151699999999998</v>
      </c>
      <c r="K291" s="13">
        <f t="shared" si="37"/>
        <v>27.666869999999999</v>
      </c>
      <c r="L291" s="7"/>
      <c r="M291" s="4" t="s">
        <v>1384</v>
      </c>
      <c r="N291" s="7" t="s">
        <v>1781</v>
      </c>
      <c r="O291" s="8" t="s">
        <v>661</v>
      </c>
      <c r="P291" s="10">
        <v>45756</v>
      </c>
    </row>
    <row r="292" spans="1:16" ht="75" x14ac:dyDescent="0.2">
      <c r="A292" s="3" t="s">
        <v>125</v>
      </c>
      <c r="B292" s="4" t="s">
        <v>125</v>
      </c>
      <c r="C292" s="4" t="s">
        <v>393</v>
      </c>
      <c r="D292" s="4" t="s">
        <v>407</v>
      </c>
      <c r="E292" s="4" t="s">
        <v>207</v>
      </c>
      <c r="F292" s="5">
        <v>30</v>
      </c>
      <c r="G292" s="6">
        <v>53.15</v>
      </c>
      <c r="H292" s="12">
        <f>G292*0.17</f>
        <v>9.0355000000000008</v>
      </c>
      <c r="I292" s="13">
        <f>G292*0.3</f>
        <v>15.944999999999999</v>
      </c>
      <c r="J292" s="13">
        <f t="shared" si="38"/>
        <v>78.130499999999998</v>
      </c>
      <c r="K292" s="13">
        <f t="shared" si="37"/>
        <v>85.943550000000002</v>
      </c>
      <c r="L292" s="7"/>
      <c r="M292" s="4" t="s">
        <v>1384</v>
      </c>
      <c r="N292" s="7" t="s">
        <v>1781</v>
      </c>
      <c r="O292" s="8" t="s">
        <v>660</v>
      </c>
      <c r="P292" s="10">
        <v>45756</v>
      </c>
    </row>
    <row r="293" spans="1:16" ht="90" x14ac:dyDescent="0.2">
      <c r="A293" s="3" t="s">
        <v>149</v>
      </c>
      <c r="B293" s="4" t="s">
        <v>1178</v>
      </c>
      <c r="C293" s="4" t="s">
        <v>1179</v>
      </c>
      <c r="D293" s="4" t="s">
        <v>888</v>
      </c>
      <c r="E293" s="4" t="s">
        <v>242</v>
      </c>
      <c r="F293" s="5">
        <v>30</v>
      </c>
      <c r="G293" s="6">
        <v>300.11</v>
      </c>
      <c r="H293" s="12">
        <f>G293*0.14</f>
        <v>42.015400000000007</v>
      </c>
      <c r="I293" s="13">
        <f>G293*0.22</f>
        <v>66.024200000000008</v>
      </c>
      <c r="J293" s="13">
        <f t="shared" si="38"/>
        <v>408.14960000000002</v>
      </c>
      <c r="K293" s="13">
        <f t="shared" si="37"/>
        <v>448.96456000000006</v>
      </c>
      <c r="L293" s="7"/>
      <c r="M293" s="4" t="s">
        <v>1489</v>
      </c>
      <c r="N293" s="7" t="s">
        <v>1490</v>
      </c>
      <c r="O293" s="8" t="s">
        <v>493</v>
      </c>
      <c r="P293" s="10">
        <v>45749</v>
      </c>
    </row>
    <row r="294" spans="1:16" ht="225" x14ac:dyDescent="0.2">
      <c r="A294" s="3" t="s">
        <v>52</v>
      </c>
      <c r="B294" s="4" t="s">
        <v>52</v>
      </c>
      <c r="C294" s="4" t="s">
        <v>914</v>
      </c>
      <c r="D294" s="4" t="s">
        <v>433</v>
      </c>
      <c r="E294" s="4" t="s">
        <v>291</v>
      </c>
      <c r="F294" s="5">
        <v>1</v>
      </c>
      <c r="G294" s="6">
        <v>631.20000000000005</v>
      </c>
      <c r="H294" s="12">
        <f>G294*0.1</f>
        <v>63.120000000000005</v>
      </c>
      <c r="I294" s="13">
        <f>G294*0.15</f>
        <v>94.68</v>
      </c>
      <c r="J294" s="13">
        <f t="shared" si="38"/>
        <v>789</v>
      </c>
      <c r="K294" s="13">
        <f t="shared" si="37"/>
        <v>867.90000000000009</v>
      </c>
      <c r="L294" s="7"/>
      <c r="M294" s="4" t="s">
        <v>915</v>
      </c>
      <c r="N294" s="7" t="s">
        <v>1914</v>
      </c>
      <c r="O294" s="8" t="s">
        <v>916</v>
      </c>
      <c r="P294" s="10">
        <v>45756</v>
      </c>
    </row>
    <row r="295" spans="1:16" ht="225" x14ac:dyDescent="0.2">
      <c r="A295" s="3" t="s">
        <v>52</v>
      </c>
      <c r="B295" s="4" t="s">
        <v>52</v>
      </c>
      <c r="C295" s="4" t="s">
        <v>1915</v>
      </c>
      <c r="D295" s="4" t="s">
        <v>433</v>
      </c>
      <c r="E295" s="4" t="s">
        <v>291</v>
      </c>
      <c r="F295" s="5">
        <v>1</v>
      </c>
      <c r="G295" s="6">
        <v>317.2</v>
      </c>
      <c r="H295" s="12">
        <f>G295*0.14</f>
        <v>44.408000000000001</v>
      </c>
      <c r="I295" s="13">
        <f>G295*0.22</f>
        <v>69.783999999999992</v>
      </c>
      <c r="J295" s="13">
        <f t="shared" si="38"/>
        <v>431.392</v>
      </c>
      <c r="K295" s="13">
        <f t="shared" si="37"/>
        <v>474.53120000000001</v>
      </c>
      <c r="L295" s="7"/>
      <c r="M295" s="4" t="s">
        <v>915</v>
      </c>
      <c r="N295" s="7" t="s">
        <v>1914</v>
      </c>
      <c r="O295" s="8" t="s">
        <v>983</v>
      </c>
      <c r="P295" s="10">
        <v>45756</v>
      </c>
    </row>
    <row r="296" spans="1:16" ht="90" x14ac:dyDescent="0.2">
      <c r="A296" s="3" t="s">
        <v>53</v>
      </c>
      <c r="B296" s="4" t="s">
        <v>220</v>
      </c>
      <c r="C296" s="4" t="s">
        <v>248</v>
      </c>
      <c r="D296" s="4" t="s">
        <v>290</v>
      </c>
      <c r="E296" s="4" t="s">
        <v>214</v>
      </c>
      <c r="F296" s="5">
        <v>1</v>
      </c>
      <c r="G296" s="6">
        <v>1421.26</v>
      </c>
      <c r="H296" s="12">
        <f t="shared" ref="H296:H311" si="41">G296*0.1</f>
        <v>142.126</v>
      </c>
      <c r="I296" s="13">
        <f t="shared" ref="I296:I311" si="42">G296*0.15</f>
        <v>213.18899999999999</v>
      </c>
      <c r="J296" s="13">
        <f t="shared" si="38"/>
        <v>1776.575</v>
      </c>
      <c r="K296" s="13">
        <f t="shared" si="37"/>
        <v>1954.2325000000003</v>
      </c>
      <c r="L296" s="7"/>
      <c r="M296" s="4" t="s">
        <v>159</v>
      </c>
      <c r="N296" s="7" t="s">
        <v>1627</v>
      </c>
      <c r="O296" s="8" t="s">
        <v>160</v>
      </c>
      <c r="P296" s="10">
        <v>45760</v>
      </c>
    </row>
    <row r="297" spans="1:16" ht="90" x14ac:dyDescent="0.2">
      <c r="A297" s="3" t="s">
        <v>53</v>
      </c>
      <c r="B297" s="4" t="s">
        <v>220</v>
      </c>
      <c r="C297" s="4" t="s">
        <v>248</v>
      </c>
      <c r="D297" s="4" t="s">
        <v>290</v>
      </c>
      <c r="E297" s="4" t="s">
        <v>214</v>
      </c>
      <c r="F297" s="5">
        <v>1</v>
      </c>
      <c r="G297" s="6">
        <v>1421.26</v>
      </c>
      <c r="H297" s="12">
        <f t="shared" si="41"/>
        <v>142.126</v>
      </c>
      <c r="I297" s="13">
        <f t="shared" si="42"/>
        <v>213.18899999999999</v>
      </c>
      <c r="J297" s="13">
        <f t="shared" si="38"/>
        <v>1776.575</v>
      </c>
      <c r="K297" s="13">
        <f t="shared" si="37"/>
        <v>1954.2325000000003</v>
      </c>
      <c r="L297" s="7"/>
      <c r="M297" s="4" t="s">
        <v>1163</v>
      </c>
      <c r="N297" s="7" t="s">
        <v>1627</v>
      </c>
      <c r="O297" s="8" t="s">
        <v>1165</v>
      </c>
      <c r="P297" s="10">
        <v>45760</v>
      </c>
    </row>
    <row r="298" spans="1:16" ht="90" x14ac:dyDescent="0.2">
      <c r="A298" s="3" t="s">
        <v>53</v>
      </c>
      <c r="B298" s="4" t="s">
        <v>220</v>
      </c>
      <c r="C298" s="4" t="s">
        <v>249</v>
      </c>
      <c r="D298" s="4" t="s">
        <v>290</v>
      </c>
      <c r="E298" s="4" t="s">
        <v>214</v>
      </c>
      <c r="F298" s="5">
        <v>1</v>
      </c>
      <c r="G298" s="6">
        <v>850</v>
      </c>
      <c r="H298" s="12">
        <f t="shared" si="41"/>
        <v>85</v>
      </c>
      <c r="I298" s="13">
        <f t="shared" si="42"/>
        <v>127.5</v>
      </c>
      <c r="J298" s="13">
        <f t="shared" si="38"/>
        <v>1062.5</v>
      </c>
      <c r="K298" s="13">
        <f t="shared" si="37"/>
        <v>1168.75</v>
      </c>
      <c r="L298" s="7"/>
      <c r="M298" s="4" t="s">
        <v>159</v>
      </c>
      <c r="N298" s="7" t="s">
        <v>1627</v>
      </c>
      <c r="O298" s="8" t="s">
        <v>54</v>
      </c>
      <c r="P298" s="10">
        <v>45760</v>
      </c>
    </row>
    <row r="299" spans="1:16" ht="90" x14ac:dyDescent="0.2">
      <c r="A299" s="3" t="s">
        <v>53</v>
      </c>
      <c r="B299" s="4" t="s">
        <v>220</v>
      </c>
      <c r="C299" s="4" t="s">
        <v>249</v>
      </c>
      <c r="D299" s="4" t="s">
        <v>290</v>
      </c>
      <c r="E299" s="4" t="s">
        <v>214</v>
      </c>
      <c r="F299" s="5">
        <v>1</v>
      </c>
      <c r="G299" s="6">
        <v>850</v>
      </c>
      <c r="H299" s="12">
        <f t="shared" si="41"/>
        <v>85</v>
      </c>
      <c r="I299" s="13">
        <f t="shared" si="42"/>
        <v>127.5</v>
      </c>
      <c r="J299" s="13">
        <f t="shared" si="38"/>
        <v>1062.5</v>
      </c>
      <c r="K299" s="13">
        <f t="shared" si="37"/>
        <v>1168.75</v>
      </c>
      <c r="L299" s="7"/>
      <c r="M299" s="4" t="s">
        <v>1163</v>
      </c>
      <c r="N299" s="7" t="s">
        <v>1627</v>
      </c>
      <c r="O299" s="8" t="s">
        <v>1164</v>
      </c>
      <c r="P299" s="10">
        <v>45760</v>
      </c>
    </row>
    <row r="300" spans="1:16" ht="90" x14ac:dyDescent="0.2">
      <c r="A300" s="3" t="s">
        <v>53</v>
      </c>
      <c r="B300" s="4" t="s">
        <v>1761</v>
      </c>
      <c r="C300" s="4" t="s">
        <v>1233</v>
      </c>
      <c r="D300" s="4" t="s">
        <v>362</v>
      </c>
      <c r="E300" s="4" t="s">
        <v>214</v>
      </c>
      <c r="F300" s="5">
        <v>1</v>
      </c>
      <c r="G300" s="6">
        <v>552.97</v>
      </c>
      <c r="H300" s="12">
        <f t="shared" si="41"/>
        <v>55.297000000000004</v>
      </c>
      <c r="I300" s="13">
        <f t="shared" si="42"/>
        <v>82.945499999999996</v>
      </c>
      <c r="J300" s="13">
        <f t="shared" si="38"/>
        <v>691.21250000000009</v>
      </c>
      <c r="K300" s="13">
        <f t="shared" si="37"/>
        <v>760.33375000000012</v>
      </c>
      <c r="L300" s="7"/>
      <c r="M300" s="4" t="s">
        <v>1075</v>
      </c>
      <c r="N300" s="7" t="s">
        <v>1759</v>
      </c>
      <c r="O300" s="8" t="s">
        <v>1234</v>
      </c>
      <c r="P300" s="10">
        <v>45755</v>
      </c>
    </row>
    <row r="301" spans="1:16" ht="105" x14ac:dyDescent="0.2">
      <c r="A301" s="3" t="s">
        <v>53</v>
      </c>
      <c r="B301" s="4" t="s">
        <v>1761</v>
      </c>
      <c r="C301" s="4" t="s">
        <v>1239</v>
      </c>
      <c r="D301" s="4" t="s">
        <v>362</v>
      </c>
      <c r="E301" s="4" t="s">
        <v>214</v>
      </c>
      <c r="F301" s="5">
        <v>1</v>
      </c>
      <c r="G301" s="6">
        <v>552.97</v>
      </c>
      <c r="H301" s="12">
        <f t="shared" si="41"/>
        <v>55.297000000000004</v>
      </c>
      <c r="I301" s="13">
        <f t="shared" si="42"/>
        <v>82.945499999999996</v>
      </c>
      <c r="J301" s="13">
        <f t="shared" si="38"/>
        <v>691.21250000000009</v>
      </c>
      <c r="K301" s="13">
        <f t="shared" si="37"/>
        <v>760.33375000000012</v>
      </c>
      <c r="L301" s="7"/>
      <c r="M301" s="4" t="s">
        <v>1075</v>
      </c>
      <c r="N301" s="7" t="s">
        <v>1759</v>
      </c>
      <c r="O301" s="8" t="s">
        <v>1240</v>
      </c>
      <c r="P301" s="10">
        <v>45755</v>
      </c>
    </row>
    <row r="302" spans="1:16" ht="90" x14ac:dyDescent="0.2">
      <c r="A302" s="3" t="s">
        <v>53</v>
      </c>
      <c r="B302" s="4" t="s">
        <v>1761</v>
      </c>
      <c r="C302" s="4" t="s">
        <v>1074</v>
      </c>
      <c r="D302" s="4" t="s">
        <v>362</v>
      </c>
      <c r="E302" s="4" t="s">
        <v>214</v>
      </c>
      <c r="F302" s="5">
        <v>1</v>
      </c>
      <c r="G302" s="6">
        <v>768.77</v>
      </c>
      <c r="H302" s="12">
        <f t="shared" si="41"/>
        <v>76.87700000000001</v>
      </c>
      <c r="I302" s="13">
        <f t="shared" si="42"/>
        <v>115.31549999999999</v>
      </c>
      <c r="J302" s="13">
        <f t="shared" si="38"/>
        <v>960.96249999999986</v>
      </c>
      <c r="K302" s="13">
        <f t="shared" si="37"/>
        <v>1057.0587499999999</v>
      </c>
      <c r="L302" s="7"/>
      <c r="M302" s="4" t="s">
        <v>1075</v>
      </c>
      <c r="N302" s="7" t="s">
        <v>1759</v>
      </c>
      <c r="O302" s="8" t="s">
        <v>1076</v>
      </c>
      <c r="P302" s="10">
        <v>45755</v>
      </c>
    </row>
    <row r="303" spans="1:16" ht="105" x14ac:dyDescent="0.2">
      <c r="A303" s="3" t="s">
        <v>53</v>
      </c>
      <c r="B303" s="4" t="s">
        <v>1761</v>
      </c>
      <c r="C303" s="4" t="s">
        <v>1241</v>
      </c>
      <c r="D303" s="4" t="s">
        <v>362</v>
      </c>
      <c r="E303" s="4" t="s">
        <v>214</v>
      </c>
      <c r="F303" s="5">
        <v>1</v>
      </c>
      <c r="G303" s="6">
        <v>768.77</v>
      </c>
      <c r="H303" s="12">
        <f t="shared" si="41"/>
        <v>76.87700000000001</v>
      </c>
      <c r="I303" s="13">
        <f t="shared" si="42"/>
        <v>115.31549999999999</v>
      </c>
      <c r="J303" s="13">
        <f t="shared" si="38"/>
        <v>960.96249999999986</v>
      </c>
      <c r="K303" s="13">
        <f t="shared" si="37"/>
        <v>1057.0587499999999</v>
      </c>
      <c r="L303" s="7"/>
      <c r="M303" s="4" t="s">
        <v>1075</v>
      </c>
      <c r="N303" s="7" t="s">
        <v>1759</v>
      </c>
      <c r="O303" s="8" t="s">
        <v>1242</v>
      </c>
      <c r="P303" s="10">
        <v>45755</v>
      </c>
    </row>
    <row r="304" spans="1:16" ht="90" x14ac:dyDescent="0.2">
      <c r="A304" s="3" t="s">
        <v>53</v>
      </c>
      <c r="B304" s="4" t="s">
        <v>1761</v>
      </c>
      <c r="C304" s="4" t="s">
        <v>1235</v>
      </c>
      <c r="D304" s="4" t="s">
        <v>362</v>
      </c>
      <c r="E304" s="4" t="s">
        <v>214</v>
      </c>
      <c r="F304" s="5">
        <v>1</v>
      </c>
      <c r="G304" s="6">
        <v>790.33</v>
      </c>
      <c r="H304" s="12">
        <f t="shared" si="41"/>
        <v>79.033000000000015</v>
      </c>
      <c r="I304" s="13">
        <f t="shared" si="42"/>
        <v>118.54949999999999</v>
      </c>
      <c r="J304" s="13">
        <f t="shared" ref="J304:J335" si="43">G304+H304+I304</f>
        <v>987.91250000000002</v>
      </c>
      <c r="K304" s="13">
        <f t="shared" si="37"/>
        <v>1086.7037500000001</v>
      </c>
      <c r="L304" s="7"/>
      <c r="M304" s="4" t="s">
        <v>1075</v>
      </c>
      <c r="N304" s="7" t="s">
        <v>1759</v>
      </c>
      <c r="O304" s="8" t="s">
        <v>1236</v>
      </c>
      <c r="P304" s="10">
        <v>45755</v>
      </c>
    </row>
    <row r="305" spans="1:16" ht="105" x14ac:dyDescent="0.2">
      <c r="A305" s="3" t="s">
        <v>53</v>
      </c>
      <c r="B305" s="4" t="s">
        <v>1761</v>
      </c>
      <c r="C305" s="4" t="s">
        <v>1243</v>
      </c>
      <c r="D305" s="4" t="s">
        <v>362</v>
      </c>
      <c r="E305" s="4" t="s">
        <v>214</v>
      </c>
      <c r="F305" s="5">
        <v>1</v>
      </c>
      <c r="G305" s="6">
        <v>790.33</v>
      </c>
      <c r="H305" s="12">
        <f t="shared" si="41"/>
        <v>79.033000000000015</v>
      </c>
      <c r="I305" s="13">
        <f t="shared" si="42"/>
        <v>118.54949999999999</v>
      </c>
      <c r="J305" s="13">
        <f t="shared" si="43"/>
        <v>987.91250000000002</v>
      </c>
      <c r="K305" s="13">
        <f t="shared" si="37"/>
        <v>1086.7037500000001</v>
      </c>
      <c r="L305" s="7"/>
      <c r="M305" s="4" t="s">
        <v>1075</v>
      </c>
      <c r="N305" s="7" t="s">
        <v>1759</v>
      </c>
      <c r="O305" s="8" t="s">
        <v>1244</v>
      </c>
      <c r="P305" s="10">
        <v>45755</v>
      </c>
    </row>
    <row r="306" spans="1:16" ht="90" x14ac:dyDescent="0.2">
      <c r="A306" s="3" t="s">
        <v>53</v>
      </c>
      <c r="B306" s="4" t="s">
        <v>1761</v>
      </c>
      <c r="C306" s="4" t="s">
        <v>1077</v>
      </c>
      <c r="D306" s="4" t="s">
        <v>362</v>
      </c>
      <c r="E306" s="4" t="s">
        <v>214</v>
      </c>
      <c r="F306" s="5">
        <v>1</v>
      </c>
      <c r="G306" s="6">
        <v>966.14</v>
      </c>
      <c r="H306" s="12">
        <f t="shared" si="41"/>
        <v>96.614000000000004</v>
      </c>
      <c r="I306" s="13">
        <f t="shared" si="42"/>
        <v>144.92099999999999</v>
      </c>
      <c r="J306" s="13">
        <f t="shared" si="43"/>
        <v>1207.675</v>
      </c>
      <c r="K306" s="13">
        <f t="shared" si="37"/>
        <v>1328.4425000000001</v>
      </c>
      <c r="L306" s="7"/>
      <c r="M306" s="4" t="s">
        <v>1075</v>
      </c>
      <c r="N306" s="7" t="s">
        <v>1759</v>
      </c>
      <c r="O306" s="8" t="s">
        <v>1078</v>
      </c>
      <c r="P306" s="10">
        <v>45755</v>
      </c>
    </row>
    <row r="307" spans="1:16" ht="105" x14ac:dyDescent="0.2">
      <c r="A307" s="3" t="s">
        <v>53</v>
      </c>
      <c r="B307" s="4" t="s">
        <v>1761</v>
      </c>
      <c r="C307" s="4" t="s">
        <v>1245</v>
      </c>
      <c r="D307" s="4" t="s">
        <v>362</v>
      </c>
      <c r="E307" s="4" t="s">
        <v>214</v>
      </c>
      <c r="F307" s="5">
        <v>1</v>
      </c>
      <c r="G307" s="6">
        <v>966.14</v>
      </c>
      <c r="H307" s="12">
        <f t="shared" si="41"/>
        <v>96.614000000000004</v>
      </c>
      <c r="I307" s="13">
        <f t="shared" si="42"/>
        <v>144.92099999999999</v>
      </c>
      <c r="J307" s="13">
        <f t="shared" si="43"/>
        <v>1207.675</v>
      </c>
      <c r="K307" s="13">
        <f t="shared" si="37"/>
        <v>1328.4425000000001</v>
      </c>
      <c r="L307" s="7"/>
      <c r="M307" s="4" t="s">
        <v>1075</v>
      </c>
      <c r="N307" s="7" t="s">
        <v>1759</v>
      </c>
      <c r="O307" s="8" t="s">
        <v>1246</v>
      </c>
      <c r="P307" s="10">
        <v>45755</v>
      </c>
    </row>
    <row r="308" spans="1:16" ht="90" x14ac:dyDescent="0.2">
      <c r="A308" s="3" t="s">
        <v>53</v>
      </c>
      <c r="B308" s="4" t="s">
        <v>1761</v>
      </c>
      <c r="C308" s="4" t="s">
        <v>1237</v>
      </c>
      <c r="D308" s="4" t="s">
        <v>362</v>
      </c>
      <c r="E308" s="4" t="s">
        <v>214</v>
      </c>
      <c r="F308" s="5">
        <v>1</v>
      </c>
      <c r="G308" s="6">
        <v>788.4</v>
      </c>
      <c r="H308" s="12">
        <f t="shared" si="41"/>
        <v>78.84</v>
      </c>
      <c r="I308" s="13">
        <f t="shared" si="42"/>
        <v>118.25999999999999</v>
      </c>
      <c r="J308" s="13">
        <f t="shared" si="43"/>
        <v>985.5</v>
      </c>
      <c r="K308" s="13">
        <f t="shared" si="37"/>
        <v>1084.0500000000002</v>
      </c>
      <c r="L308" s="7"/>
      <c r="M308" s="4" t="s">
        <v>1075</v>
      </c>
      <c r="N308" s="7" t="s">
        <v>1759</v>
      </c>
      <c r="O308" s="8" t="s">
        <v>1238</v>
      </c>
      <c r="P308" s="10">
        <v>45755</v>
      </c>
    </row>
    <row r="309" spans="1:16" ht="105" x14ac:dyDescent="0.2">
      <c r="A309" s="3" t="s">
        <v>53</v>
      </c>
      <c r="B309" s="4" t="s">
        <v>1761</v>
      </c>
      <c r="C309" s="4" t="s">
        <v>1247</v>
      </c>
      <c r="D309" s="4" t="s">
        <v>362</v>
      </c>
      <c r="E309" s="4" t="s">
        <v>214</v>
      </c>
      <c r="F309" s="5">
        <v>1</v>
      </c>
      <c r="G309" s="6">
        <v>788.4</v>
      </c>
      <c r="H309" s="12">
        <f t="shared" si="41"/>
        <v>78.84</v>
      </c>
      <c r="I309" s="13">
        <f t="shared" si="42"/>
        <v>118.25999999999999</v>
      </c>
      <c r="J309" s="13">
        <f t="shared" si="43"/>
        <v>985.5</v>
      </c>
      <c r="K309" s="13">
        <f t="shared" si="37"/>
        <v>1084.0500000000002</v>
      </c>
      <c r="L309" s="7"/>
      <c r="M309" s="4" t="s">
        <v>1075</v>
      </c>
      <c r="N309" s="7" t="s">
        <v>1759</v>
      </c>
      <c r="O309" s="8" t="s">
        <v>1248</v>
      </c>
      <c r="P309" s="10">
        <v>45755</v>
      </c>
    </row>
    <row r="310" spans="1:16" ht="90" x14ac:dyDescent="0.2">
      <c r="A310" s="3" t="s">
        <v>53</v>
      </c>
      <c r="B310" s="4" t="s">
        <v>1761</v>
      </c>
      <c r="C310" s="4" t="s">
        <v>1213</v>
      </c>
      <c r="D310" s="4" t="s">
        <v>362</v>
      </c>
      <c r="E310" s="4" t="s">
        <v>214</v>
      </c>
      <c r="F310" s="5">
        <v>1</v>
      </c>
      <c r="G310" s="6">
        <v>2983.93</v>
      </c>
      <c r="H310" s="12">
        <f t="shared" si="41"/>
        <v>298.39299999999997</v>
      </c>
      <c r="I310" s="13">
        <f t="shared" si="42"/>
        <v>447.58949999999999</v>
      </c>
      <c r="J310" s="13">
        <f t="shared" si="43"/>
        <v>3729.9124999999999</v>
      </c>
      <c r="K310" s="13">
        <f t="shared" si="37"/>
        <v>4102.9037500000004</v>
      </c>
      <c r="L310" s="7"/>
      <c r="M310" s="4" t="s">
        <v>1075</v>
      </c>
      <c r="N310" s="7" t="s">
        <v>1759</v>
      </c>
      <c r="O310" s="8" t="s">
        <v>1214</v>
      </c>
      <c r="P310" s="10">
        <v>45755</v>
      </c>
    </row>
    <row r="311" spans="1:16" ht="105" x14ac:dyDescent="0.2">
      <c r="A311" s="3" t="s">
        <v>53</v>
      </c>
      <c r="B311" s="4" t="s">
        <v>161</v>
      </c>
      <c r="C311" s="4" t="s">
        <v>938</v>
      </c>
      <c r="D311" s="4" t="s">
        <v>415</v>
      </c>
      <c r="E311" s="4" t="s">
        <v>214</v>
      </c>
      <c r="F311" s="5">
        <v>1</v>
      </c>
      <c r="G311" s="6">
        <v>5258.78</v>
      </c>
      <c r="H311" s="12">
        <f t="shared" si="41"/>
        <v>525.87800000000004</v>
      </c>
      <c r="I311" s="13">
        <f t="shared" si="42"/>
        <v>788.81699999999989</v>
      </c>
      <c r="J311" s="13">
        <f t="shared" si="43"/>
        <v>6573.4749999999995</v>
      </c>
      <c r="K311" s="13">
        <f t="shared" si="37"/>
        <v>7230.8225000000002</v>
      </c>
      <c r="L311" s="7"/>
      <c r="M311" s="4" t="s">
        <v>463</v>
      </c>
      <c r="N311" s="7" t="s">
        <v>1627</v>
      </c>
      <c r="O311" s="8" t="s">
        <v>939</v>
      </c>
      <c r="P311" s="10">
        <v>45760</v>
      </c>
    </row>
    <row r="312" spans="1:16" ht="105" x14ac:dyDescent="0.2">
      <c r="A312" s="3" t="s">
        <v>55</v>
      </c>
      <c r="B312" s="4" t="s">
        <v>55</v>
      </c>
      <c r="C312" s="4" t="s">
        <v>1722</v>
      </c>
      <c r="D312" s="4" t="s">
        <v>427</v>
      </c>
      <c r="E312" s="4" t="s">
        <v>169</v>
      </c>
      <c r="F312" s="5">
        <v>60</v>
      </c>
      <c r="G312" s="6">
        <v>134.32</v>
      </c>
      <c r="H312" s="12">
        <f>G312*0.14</f>
        <v>18.8048</v>
      </c>
      <c r="I312" s="13">
        <f>G312*0.22</f>
        <v>29.5504</v>
      </c>
      <c r="J312" s="13">
        <f t="shared" si="43"/>
        <v>182.67519999999999</v>
      </c>
      <c r="K312" s="13">
        <f t="shared" si="37"/>
        <v>200.94272000000001</v>
      </c>
      <c r="L312" s="7"/>
      <c r="M312" s="4" t="s">
        <v>1091</v>
      </c>
      <c r="N312" s="7" t="s">
        <v>1723</v>
      </c>
      <c r="O312" s="8" t="s">
        <v>1724</v>
      </c>
      <c r="P312" s="10">
        <v>45754</v>
      </c>
    </row>
    <row r="313" spans="1:16" ht="120" x14ac:dyDescent="0.2">
      <c r="A313" s="3" t="s">
        <v>55</v>
      </c>
      <c r="B313" s="4" t="s">
        <v>55</v>
      </c>
      <c r="C313" s="4" t="s">
        <v>1784</v>
      </c>
      <c r="D313" s="4" t="s">
        <v>675</v>
      </c>
      <c r="E313" s="4" t="s">
        <v>169</v>
      </c>
      <c r="F313" s="5">
        <v>30</v>
      </c>
      <c r="G313" s="6">
        <v>61.35</v>
      </c>
      <c r="H313" s="12">
        <f>G313*0.17</f>
        <v>10.429500000000001</v>
      </c>
      <c r="I313" s="13">
        <f>G313*0.3</f>
        <v>18.405000000000001</v>
      </c>
      <c r="J313" s="13">
        <f t="shared" si="43"/>
        <v>90.1845</v>
      </c>
      <c r="K313" s="13">
        <f t="shared" si="37"/>
        <v>99.202950000000001</v>
      </c>
      <c r="L313" s="7"/>
      <c r="M313" s="4" t="s">
        <v>571</v>
      </c>
      <c r="N313" s="7" t="s">
        <v>1281</v>
      </c>
      <c r="O313" s="8" t="s">
        <v>572</v>
      </c>
      <c r="P313" s="10">
        <v>45756</v>
      </c>
    </row>
    <row r="314" spans="1:16" ht="75" x14ac:dyDescent="0.2">
      <c r="A314" s="3" t="s">
        <v>55</v>
      </c>
      <c r="B314" s="4" t="s">
        <v>924</v>
      </c>
      <c r="C314" s="4" t="s">
        <v>1785</v>
      </c>
      <c r="D314" s="4" t="s">
        <v>370</v>
      </c>
      <c r="E314" s="4" t="s">
        <v>169</v>
      </c>
      <c r="F314" s="5">
        <v>60</v>
      </c>
      <c r="G314" s="6">
        <v>120.46</v>
      </c>
      <c r="H314" s="12">
        <f>G314*0.14</f>
        <v>16.8644</v>
      </c>
      <c r="I314" s="13">
        <f>G314*0.22</f>
        <v>26.501199999999997</v>
      </c>
      <c r="J314" s="13">
        <f t="shared" si="43"/>
        <v>163.82560000000001</v>
      </c>
      <c r="K314" s="13">
        <f t="shared" si="37"/>
        <v>180.20816000000002</v>
      </c>
      <c r="L314" s="7"/>
      <c r="M314" s="4" t="s">
        <v>1159</v>
      </c>
      <c r="N314" s="7" t="s">
        <v>1281</v>
      </c>
      <c r="O314" s="8" t="s">
        <v>1160</v>
      </c>
      <c r="P314" s="10">
        <v>45756</v>
      </c>
    </row>
    <row r="315" spans="1:16" ht="195" x14ac:dyDescent="0.2">
      <c r="A315" s="3" t="s">
        <v>455</v>
      </c>
      <c r="B315" s="4" t="s">
        <v>455</v>
      </c>
      <c r="C315" s="4" t="s">
        <v>1002</v>
      </c>
      <c r="D315" s="4" t="s">
        <v>630</v>
      </c>
      <c r="E315" s="4" t="s">
        <v>520</v>
      </c>
      <c r="F315" s="5">
        <v>10</v>
      </c>
      <c r="G315" s="6">
        <v>290.8</v>
      </c>
      <c r="H315" s="12">
        <f>G315*0.14</f>
        <v>40.712000000000003</v>
      </c>
      <c r="I315" s="13">
        <f>G315*0.22</f>
        <v>63.976000000000006</v>
      </c>
      <c r="J315" s="13">
        <f t="shared" si="43"/>
        <v>395.488</v>
      </c>
      <c r="K315" s="13">
        <f t="shared" si="37"/>
        <v>435.03680000000003</v>
      </c>
      <c r="L315" s="7"/>
      <c r="M315" s="4" t="s">
        <v>521</v>
      </c>
      <c r="N315" s="7" t="s">
        <v>1631</v>
      </c>
      <c r="O315" s="8" t="s">
        <v>522</v>
      </c>
      <c r="P315" s="10">
        <v>45749</v>
      </c>
    </row>
    <row r="316" spans="1:16" ht="195" x14ac:dyDescent="0.2">
      <c r="A316" s="3" t="s">
        <v>455</v>
      </c>
      <c r="B316" s="4" t="s">
        <v>455</v>
      </c>
      <c r="C316" s="4" t="s">
        <v>584</v>
      </c>
      <c r="D316" s="4" t="s">
        <v>630</v>
      </c>
      <c r="E316" s="4" t="s">
        <v>520</v>
      </c>
      <c r="F316" s="5">
        <v>5</v>
      </c>
      <c r="G316" s="6">
        <v>289.3</v>
      </c>
      <c r="H316" s="12">
        <f>G316*0.14</f>
        <v>40.502000000000002</v>
      </c>
      <c r="I316" s="13">
        <f>G316*0.22</f>
        <v>63.646000000000001</v>
      </c>
      <c r="J316" s="13">
        <f t="shared" si="43"/>
        <v>393.44800000000004</v>
      </c>
      <c r="K316" s="13">
        <f t="shared" si="37"/>
        <v>432.79280000000006</v>
      </c>
      <c r="L316" s="7"/>
      <c r="M316" s="4" t="s">
        <v>521</v>
      </c>
      <c r="N316" s="7" t="s">
        <v>1631</v>
      </c>
      <c r="O316" s="8" t="s">
        <v>523</v>
      </c>
      <c r="P316" s="10">
        <v>45749</v>
      </c>
    </row>
    <row r="317" spans="1:16" ht="120" x14ac:dyDescent="0.2">
      <c r="A317" s="3" t="s">
        <v>108</v>
      </c>
      <c r="B317" s="4" t="s">
        <v>868</v>
      </c>
      <c r="C317" s="4" t="s">
        <v>1186</v>
      </c>
      <c r="D317" s="4" t="s">
        <v>362</v>
      </c>
      <c r="E317" s="4" t="s">
        <v>279</v>
      </c>
      <c r="F317" s="5">
        <v>10</v>
      </c>
      <c r="G317" s="6">
        <v>896.46</v>
      </c>
      <c r="H317" s="12">
        <f>G317*0.1</f>
        <v>89.646000000000015</v>
      </c>
      <c r="I317" s="13">
        <f>G317*0.15</f>
        <v>134.46899999999999</v>
      </c>
      <c r="J317" s="13">
        <f t="shared" si="43"/>
        <v>1120.575</v>
      </c>
      <c r="K317" s="13">
        <f t="shared" si="37"/>
        <v>1232.6325000000002</v>
      </c>
      <c r="L317" s="7"/>
      <c r="M317" s="4" t="s">
        <v>655</v>
      </c>
      <c r="N317" s="7" t="s">
        <v>1925</v>
      </c>
      <c r="O317" s="8" t="s">
        <v>657</v>
      </c>
      <c r="P317" s="10">
        <v>45758</v>
      </c>
    </row>
    <row r="318" spans="1:16" ht="120" x14ac:dyDescent="0.2">
      <c r="A318" s="3" t="s">
        <v>108</v>
      </c>
      <c r="B318" s="4" t="s">
        <v>868</v>
      </c>
      <c r="C318" s="4" t="s">
        <v>1185</v>
      </c>
      <c r="D318" s="4" t="s">
        <v>362</v>
      </c>
      <c r="E318" s="4" t="s">
        <v>279</v>
      </c>
      <c r="F318" s="5">
        <v>10</v>
      </c>
      <c r="G318" s="6">
        <v>896.46</v>
      </c>
      <c r="H318" s="12">
        <f>G318*0.1</f>
        <v>89.646000000000015</v>
      </c>
      <c r="I318" s="13">
        <f>G318*0.15</f>
        <v>134.46899999999999</v>
      </c>
      <c r="J318" s="13">
        <f t="shared" si="43"/>
        <v>1120.575</v>
      </c>
      <c r="K318" s="13">
        <f t="shared" si="37"/>
        <v>1232.6325000000002</v>
      </c>
      <c r="L318" s="7"/>
      <c r="M318" s="4" t="s">
        <v>655</v>
      </c>
      <c r="N318" s="7" t="s">
        <v>1925</v>
      </c>
      <c r="O318" s="8" t="s">
        <v>656</v>
      </c>
      <c r="P318" s="10">
        <v>45758</v>
      </c>
    </row>
    <row r="319" spans="1:16" ht="120" x14ac:dyDescent="0.2">
      <c r="A319" s="3" t="s">
        <v>181</v>
      </c>
      <c r="B319" s="4" t="s">
        <v>181</v>
      </c>
      <c r="C319" s="4" t="s">
        <v>239</v>
      </c>
      <c r="D319" s="4" t="s">
        <v>796</v>
      </c>
      <c r="E319" s="4" t="s">
        <v>240</v>
      </c>
      <c r="F319" s="5">
        <v>3</v>
      </c>
      <c r="G319" s="6">
        <v>172.28</v>
      </c>
      <c r="H319" s="12">
        <f>G319*0.14</f>
        <v>24.119200000000003</v>
      </c>
      <c r="I319" s="13">
        <f>G319*0.22</f>
        <v>37.901600000000002</v>
      </c>
      <c r="J319" s="13">
        <f t="shared" si="43"/>
        <v>234.30080000000001</v>
      </c>
      <c r="K319" s="13">
        <f t="shared" si="37"/>
        <v>257.73088000000001</v>
      </c>
      <c r="L319" s="7"/>
      <c r="M319" s="4" t="s">
        <v>1550</v>
      </c>
      <c r="N319" s="7" t="s">
        <v>1545</v>
      </c>
      <c r="O319" s="8" t="s">
        <v>1551</v>
      </c>
      <c r="P319" s="10">
        <v>45750</v>
      </c>
    </row>
    <row r="320" spans="1:16" ht="120" x14ac:dyDescent="0.2">
      <c r="A320" s="3" t="s">
        <v>181</v>
      </c>
      <c r="B320" s="4" t="s">
        <v>181</v>
      </c>
      <c r="C320" s="4" t="s">
        <v>334</v>
      </c>
      <c r="D320" s="4" t="s">
        <v>796</v>
      </c>
      <c r="E320" s="4" t="s">
        <v>240</v>
      </c>
      <c r="F320" s="5">
        <v>6</v>
      </c>
      <c r="G320" s="6">
        <v>332.07</v>
      </c>
      <c r="H320" s="12">
        <f>G320*0.14</f>
        <v>46.489800000000002</v>
      </c>
      <c r="I320" s="13">
        <f>G320*0.22</f>
        <v>73.055400000000006</v>
      </c>
      <c r="J320" s="13">
        <f t="shared" si="43"/>
        <v>451.61520000000002</v>
      </c>
      <c r="K320" s="13">
        <f t="shared" si="37"/>
        <v>496.77672000000007</v>
      </c>
      <c r="L320" s="7"/>
      <c r="M320" s="4" t="s">
        <v>1550</v>
      </c>
      <c r="N320" s="7" t="s">
        <v>1545</v>
      </c>
      <c r="O320" s="8" t="s">
        <v>1553</v>
      </c>
      <c r="P320" s="10">
        <v>45750</v>
      </c>
    </row>
    <row r="321" spans="1:16" ht="120" x14ac:dyDescent="0.2">
      <c r="A321" s="3" t="s">
        <v>181</v>
      </c>
      <c r="B321" s="4" t="s">
        <v>181</v>
      </c>
      <c r="C321" s="4" t="s">
        <v>566</v>
      </c>
      <c r="D321" s="4" t="s">
        <v>796</v>
      </c>
      <c r="E321" s="4" t="s">
        <v>240</v>
      </c>
      <c r="F321" s="5">
        <v>6</v>
      </c>
      <c r="G321" s="6">
        <v>332.07</v>
      </c>
      <c r="H321" s="12">
        <f>G321*0.14</f>
        <v>46.489800000000002</v>
      </c>
      <c r="I321" s="13">
        <f>G321*0.22</f>
        <v>73.055400000000006</v>
      </c>
      <c r="J321" s="13">
        <f t="shared" si="43"/>
        <v>451.61520000000002</v>
      </c>
      <c r="K321" s="13">
        <f t="shared" si="37"/>
        <v>496.77672000000007</v>
      </c>
      <c r="L321" s="7"/>
      <c r="M321" s="4" t="s">
        <v>1550</v>
      </c>
      <c r="N321" s="7" t="s">
        <v>1545</v>
      </c>
      <c r="O321" s="8" t="s">
        <v>1552</v>
      </c>
      <c r="P321" s="10">
        <v>45750</v>
      </c>
    </row>
    <row r="322" spans="1:16" ht="90" x14ac:dyDescent="0.2">
      <c r="A322" s="3" t="s">
        <v>100</v>
      </c>
      <c r="B322" s="4" t="s">
        <v>100</v>
      </c>
      <c r="C322" s="4" t="s">
        <v>1332</v>
      </c>
      <c r="D322" s="4" t="s">
        <v>158</v>
      </c>
      <c r="E322" s="4" t="s">
        <v>317</v>
      </c>
      <c r="F322" s="5">
        <v>28</v>
      </c>
      <c r="G322" s="6">
        <v>2022.81</v>
      </c>
      <c r="H322" s="12">
        <f>G322*0.1</f>
        <v>202.28100000000001</v>
      </c>
      <c r="I322" s="13">
        <f>G322*0.15</f>
        <v>303.42149999999998</v>
      </c>
      <c r="J322" s="13">
        <f t="shared" si="43"/>
        <v>2528.5124999999998</v>
      </c>
      <c r="K322" s="13">
        <f t="shared" si="37"/>
        <v>2781.36375</v>
      </c>
      <c r="L322" s="7"/>
      <c r="M322" s="4" t="s">
        <v>1333</v>
      </c>
      <c r="N322" s="7" t="s">
        <v>1446</v>
      </c>
      <c r="O322" s="8" t="s">
        <v>472</v>
      </c>
      <c r="P322" s="10">
        <v>45748</v>
      </c>
    </row>
    <row r="323" spans="1:16" ht="90" x14ac:dyDescent="0.2">
      <c r="A323" s="3" t="s">
        <v>100</v>
      </c>
      <c r="B323" s="4" t="s">
        <v>100</v>
      </c>
      <c r="C323" s="4" t="s">
        <v>1332</v>
      </c>
      <c r="D323" s="4" t="s">
        <v>158</v>
      </c>
      <c r="E323" s="4" t="s">
        <v>402</v>
      </c>
      <c r="F323" s="5">
        <v>28</v>
      </c>
      <c r="G323" s="6">
        <v>2022.81</v>
      </c>
      <c r="H323" s="12">
        <f>G323*0.1</f>
        <v>202.28100000000001</v>
      </c>
      <c r="I323" s="13">
        <f>G323*0.15</f>
        <v>303.42149999999998</v>
      </c>
      <c r="J323" s="13">
        <f t="shared" si="43"/>
        <v>2528.5124999999998</v>
      </c>
      <c r="K323" s="13">
        <f t="shared" si="37"/>
        <v>2781.36375</v>
      </c>
      <c r="L323" s="7"/>
      <c r="M323" s="4" t="s">
        <v>138</v>
      </c>
      <c r="N323" s="7" t="s">
        <v>1446</v>
      </c>
      <c r="O323" s="8" t="s">
        <v>472</v>
      </c>
      <c r="P323" s="10">
        <v>45748</v>
      </c>
    </row>
    <row r="324" spans="1:16" ht="60" x14ac:dyDescent="0.2">
      <c r="A324" s="3" t="s">
        <v>78</v>
      </c>
      <c r="B324" s="4" t="s">
        <v>78</v>
      </c>
      <c r="C324" s="4" t="s">
        <v>113</v>
      </c>
      <c r="D324" s="4" t="s">
        <v>338</v>
      </c>
      <c r="E324" s="4" t="s">
        <v>204</v>
      </c>
      <c r="F324" s="5">
        <v>1</v>
      </c>
      <c r="G324" s="6">
        <v>39.5</v>
      </c>
      <c r="H324" s="12">
        <f>G324*0.17</f>
        <v>6.7150000000000007</v>
      </c>
      <c r="I324" s="13">
        <f>G324*0.3</f>
        <v>11.85</v>
      </c>
      <c r="J324" s="13">
        <f t="shared" si="43"/>
        <v>58.065000000000005</v>
      </c>
      <c r="K324" s="13">
        <f t="shared" ref="K324:K387" si="44">J324*1.1</f>
        <v>63.871500000000012</v>
      </c>
      <c r="L324" s="7"/>
      <c r="M324" s="4" t="s">
        <v>221</v>
      </c>
      <c r="N324" s="7" t="s">
        <v>1650</v>
      </c>
      <c r="O324" s="8" t="s">
        <v>1651</v>
      </c>
      <c r="P324" s="10">
        <v>45751</v>
      </c>
    </row>
    <row r="325" spans="1:16" ht="75" x14ac:dyDescent="0.2">
      <c r="A325" s="3" t="s">
        <v>78</v>
      </c>
      <c r="B325" s="4" t="s">
        <v>78</v>
      </c>
      <c r="C325" s="4" t="s">
        <v>1408</v>
      </c>
      <c r="D325" s="4" t="s">
        <v>158</v>
      </c>
      <c r="E325" s="4" t="s">
        <v>317</v>
      </c>
      <c r="F325" s="5">
        <v>35</v>
      </c>
      <c r="G325" s="6">
        <v>1437.18</v>
      </c>
      <c r="H325" s="12">
        <f t="shared" ref="H325:H331" si="45">G325*0.1</f>
        <v>143.71800000000002</v>
      </c>
      <c r="I325" s="13">
        <f t="shared" ref="I325:I331" si="46">G325*0.15</f>
        <v>215.577</v>
      </c>
      <c r="J325" s="13">
        <f t="shared" si="43"/>
        <v>1796.4750000000001</v>
      </c>
      <c r="K325" s="13">
        <f t="shared" si="44"/>
        <v>1976.1225000000004</v>
      </c>
      <c r="L325" s="7"/>
      <c r="M325" s="4" t="s">
        <v>1137</v>
      </c>
      <c r="N325" s="7" t="s">
        <v>1449</v>
      </c>
      <c r="O325" s="8" t="s">
        <v>462</v>
      </c>
      <c r="P325" s="10">
        <v>45749</v>
      </c>
    </row>
    <row r="326" spans="1:16" ht="75" x14ac:dyDescent="0.2">
      <c r="A326" s="3" t="s">
        <v>78</v>
      </c>
      <c r="B326" s="4" t="s">
        <v>78</v>
      </c>
      <c r="C326" s="4" t="s">
        <v>1652</v>
      </c>
      <c r="D326" s="4" t="s">
        <v>338</v>
      </c>
      <c r="E326" s="4" t="s">
        <v>204</v>
      </c>
      <c r="F326" s="5">
        <v>56</v>
      </c>
      <c r="G326" s="6">
        <v>2211.44</v>
      </c>
      <c r="H326" s="12">
        <f t="shared" si="45"/>
        <v>221.14400000000001</v>
      </c>
      <c r="I326" s="13">
        <f t="shared" si="46"/>
        <v>331.71600000000001</v>
      </c>
      <c r="J326" s="13">
        <f t="shared" si="43"/>
        <v>2764.2999999999997</v>
      </c>
      <c r="K326" s="13">
        <f t="shared" si="44"/>
        <v>3040.73</v>
      </c>
      <c r="L326" s="7"/>
      <c r="M326" s="4" t="s">
        <v>221</v>
      </c>
      <c r="N326" s="7" t="s">
        <v>1650</v>
      </c>
      <c r="O326" s="8" t="s">
        <v>1653</v>
      </c>
      <c r="P326" s="10">
        <v>45751</v>
      </c>
    </row>
    <row r="327" spans="1:16" ht="120" x14ac:dyDescent="0.2">
      <c r="A327" s="3" t="s">
        <v>78</v>
      </c>
      <c r="B327" s="4" t="s">
        <v>78</v>
      </c>
      <c r="C327" s="4" t="s">
        <v>1407</v>
      </c>
      <c r="D327" s="4" t="s">
        <v>158</v>
      </c>
      <c r="E327" s="4" t="s">
        <v>204</v>
      </c>
      <c r="F327" s="5">
        <v>35</v>
      </c>
      <c r="G327" s="6">
        <v>1437.18</v>
      </c>
      <c r="H327" s="12">
        <f t="shared" si="45"/>
        <v>143.71800000000002</v>
      </c>
      <c r="I327" s="13">
        <f t="shared" si="46"/>
        <v>215.577</v>
      </c>
      <c r="J327" s="13">
        <f t="shared" si="43"/>
        <v>1796.4750000000001</v>
      </c>
      <c r="K327" s="13">
        <f t="shared" si="44"/>
        <v>1976.1225000000004</v>
      </c>
      <c r="L327" s="7"/>
      <c r="M327" s="4" t="s">
        <v>88</v>
      </c>
      <c r="N327" s="7" t="s">
        <v>1449</v>
      </c>
      <c r="O327" s="8" t="s">
        <v>462</v>
      </c>
      <c r="P327" s="10">
        <v>45749</v>
      </c>
    </row>
    <row r="328" spans="1:16" ht="75" x14ac:dyDescent="0.2">
      <c r="A328" s="3" t="s">
        <v>78</v>
      </c>
      <c r="B328" s="4" t="s">
        <v>78</v>
      </c>
      <c r="C328" s="4" t="s">
        <v>1138</v>
      </c>
      <c r="D328" s="4" t="s">
        <v>158</v>
      </c>
      <c r="E328" s="4" t="s">
        <v>317</v>
      </c>
      <c r="F328" s="5">
        <v>28</v>
      </c>
      <c r="G328" s="6">
        <v>1435.93</v>
      </c>
      <c r="H328" s="12">
        <f t="shared" si="45"/>
        <v>143.59300000000002</v>
      </c>
      <c r="I328" s="13">
        <f t="shared" si="46"/>
        <v>215.3895</v>
      </c>
      <c r="J328" s="13">
        <f t="shared" si="43"/>
        <v>1794.9125000000001</v>
      </c>
      <c r="K328" s="13">
        <f t="shared" si="44"/>
        <v>1974.4037500000004</v>
      </c>
      <c r="L328" s="7"/>
      <c r="M328" s="4" t="s">
        <v>1137</v>
      </c>
      <c r="N328" s="7" t="s">
        <v>1449</v>
      </c>
      <c r="O328" s="8" t="s">
        <v>478</v>
      </c>
      <c r="P328" s="10">
        <v>45749</v>
      </c>
    </row>
    <row r="329" spans="1:16" ht="75" x14ac:dyDescent="0.2">
      <c r="A329" s="3" t="s">
        <v>78</v>
      </c>
      <c r="B329" s="4" t="s">
        <v>78</v>
      </c>
      <c r="C329" s="4" t="s">
        <v>1406</v>
      </c>
      <c r="D329" s="4" t="s">
        <v>158</v>
      </c>
      <c r="E329" s="4" t="s">
        <v>204</v>
      </c>
      <c r="F329" s="5">
        <v>28</v>
      </c>
      <c r="G329" s="6">
        <v>1435.93</v>
      </c>
      <c r="H329" s="12">
        <f t="shared" si="45"/>
        <v>143.59300000000002</v>
      </c>
      <c r="I329" s="13">
        <f t="shared" si="46"/>
        <v>215.3895</v>
      </c>
      <c r="J329" s="13">
        <f t="shared" si="43"/>
        <v>1794.9125000000001</v>
      </c>
      <c r="K329" s="13">
        <f t="shared" si="44"/>
        <v>1974.4037500000004</v>
      </c>
      <c r="L329" s="7"/>
      <c r="M329" s="4" t="s">
        <v>88</v>
      </c>
      <c r="N329" s="7" t="s">
        <v>1449</v>
      </c>
      <c r="O329" s="8" t="s">
        <v>478</v>
      </c>
      <c r="P329" s="10">
        <v>45749</v>
      </c>
    </row>
    <row r="330" spans="1:16" ht="75" x14ac:dyDescent="0.2">
      <c r="A330" s="3" t="s">
        <v>78</v>
      </c>
      <c r="B330" s="4" t="s">
        <v>78</v>
      </c>
      <c r="C330" s="4" t="s">
        <v>417</v>
      </c>
      <c r="D330" s="4" t="s">
        <v>158</v>
      </c>
      <c r="E330" s="4" t="s">
        <v>317</v>
      </c>
      <c r="F330" s="5">
        <v>15</v>
      </c>
      <c r="G330" s="6">
        <v>1500</v>
      </c>
      <c r="H330" s="12">
        <f t="shared" si="45"/>
        <v>150</v>
      </c>
      <c r="I330" s="13">
        <f t="shared" si="46"/>
        <v>225</v>
      </c>
      <c r="J330" s="13">
        <f t="shared" si="43"/>
        <v>1875</v>
      </c>
      <c r="K330" s="13">
        <f t="shared" si="44"/>
        <v>2062.5</v>
      </c>
      <c r="L330" s="7"/>
      <c r="M330" s="4" t="s">
        <v>1137</v>
      </c>
      <c r="N330" s="7" t="s">
        <v>1755</v>
      </c>
      <c r="O330" s="8" t="s">
        <v>137</v>
      </c>
      <c r="P330" s="10">
        <v>45755</v>
      </c>
    </row>
    <row r="331" spans="1:16" ht="75" x14ac:dyDescent="0.2">
      <c r="A331" s="3" t="s">
        <v>78</v>
      </c>
      <c r="B331" s="4" t="s">
        <v>78</v>
      </c>
      <c r="C331" s="4" t="s">
        <v>1754</v>
      </c>
      <c r="D331" s="4" t="s">
        <v>158</v>
      </c>
      <c r="E331" s="4" t="s">
        <v>317</v>
      </c>
      <c r="F331" s="5">
        <v>6</v>
      </c>
      <c r="G331" s="6">
        <v>600</v>
      </c>
      <c r="H331" s="12">
        <f t="shared" si="45"/>
        <v>60</v>
      </c>
      <c r="I331" s="13">
        <f t="shared" si="46"/>
        <v>90</v>
      </c>
      <c r="J331" s="13">
        <f t="shared" si="43"/>
        <v>750</v>
      </c>
      <c r="K331" s="13">
        <f t="shared" si="44"/>
        <v>825.00000000000011</v>
      </c>
      <c r="L331" s="7"/>
      <c r="M331" s="4" t="s">
        <v>1137</v>
      </c>
      <c r="N331" s="7" t="s">
        <v>1755</v>
      </c>
      <c r="O331" s="8" t="s">
        <v>1756</v>
      </c>
      <c r="P331" s="10">
        <v>45755</v>
      </c>
    </row>
    <row r="332" spans="1:16" ht="75" x14ac:dyDescent="0.2">
      <c r="A332" s="3" t="s">
        <v>81</v>
      </c>
      <c r="B332" s="4" t="s">
        <v>81</v>
      </c>
      <c r="C332" s="4" t="s">
        <v>69</v>
      </c>
      <c r="D332" s="4" t="s">
        <v>630</v>
      </c>
      <c r="E332" s="4" t="s">
        <v>517</v>
      </c>
      <c r="F332" s="5">
        <v>20</v>
      </c>
      <c r="G332" s="6">
        <v>52</v>
      </c>
      <c r="H332" s="14">
        <f>G332*0.25</f>
        <v>13</v>
      </c>
      <c r="I332" s="15">
        <f>G332*0.41</f>
        <v>21.32</v>
      </c>
      <c r="J332" s="15">
        <f>G332*1.66</f>
        <v>86.32</v>
      </c>
      <c r="K332" s="15">
        <f t="shared" si="44"/>
        <v>94.951999999999998</v>
      </c>
      <c r="L332" s="7"/>
      <c r="M332" s="4" t="s">
        <v>1092</v>
      </c>
      <c r="N332" s="7" t="s">
        <v>1930</v>
      </c>
      <c r="O332" s="8" t="s">
        <v>82</v>
      </c>
      <c r="P332" s="10">
        <v>45758</v>
      </c>
    </row>
    <row r="333" spans="1:16" ht="135" x14ac:dyDescent="0.2">
      <c r="A333" s="3" t="s">
        <v>56</v>
      </c>
      <c r="B333" s="4" t="s">
        <v>534</v>
      </c>
      <c r="C333" s="4" t="s">
        <v>778</v>
      </c>
      <c r="D333" s="4" t="s">
        <v>1025</v>
      </c>
      <c r="E333" s="4" t="s">
        <v>237</v>
      </c>
      <c r="F333" s="5">
        <v>100</v>
      </c>
      <c r="G333" s="6">
        <v>188.01</v>
      </c>
      <c r="H333" s="12">
        <f>G333*0.14</f>
        <v>26.321400000000001</v>
      </c>
      <c r="I333" s="13">
        <f>G333*0.22</f>
        <v>41.362200000000001</v>
      </c>
      <c r="J333" s="13">
        <f t="shared" ref="J333:J396" si="47">G333+H333+I333</f>
        <v>255.6936</v>
      </c>
      <c r="K333" s="13">
        <f t="shared" si="44"/>
        <v>281.26296000000002</v>
      </c>
      <c r="L333" s="7"/>
      <c r="M333" s="4" t="s">
        <v>535</v>
      </c>
      <c r="N333" s="7" t="s">
        <v>1435</v>
      </c>
      <c r="O333" s="8" t="s">
        <v>536</v>
      </c>
      <c r="P333" s="10">
        <v>45750</v>
      </c>
    </row>
    <row r="334" spans="1:16" ht="120" x14ac:dyDescent="0.2">
      <c r="A334" s="3" t="s">
        <v>56</v>
      </c>
      <c r="B334" s="4" t="s">
        <v>534</v>
      </c>
      <c r="C334" s="4" t="s">
        <v>777</v>
      </c>
      <c r="D334" s="4" t="s">
        <v>1025</v>
      </c>
      <c r="E334" s="4" t="s">
        <v>237</v>
      </c>
      <c r="F334" s="5">
        <v>30</v>
      </c>
      <c r="G334" s="6">
        <v>56.4</v>
      </c>
      <c r="H334" s="12">
        <f>G334*0.17</f>
        <v>9.588000000000001</v>
      </c>
      <c r="I334" s="13">
        <f>G334*0.3</f>
        <v>16.919999999999998</v>
      </c>
      <c r="J334" s="13">
        <f t="shared" si="47"/>
        <v>82.908000000000001</v>
      </c>
      <c r="K334" s="13">
        <f t="shared" si="44"/>
        <v>91.198800000000006</v>
      </c>
      <c r="L334" s="7"/>
      <c r="M334" s="4" t="s">
        <v>535</v>
      </c>
      <c r="N334" s="7" t="s">
        <v>1435</v>
      </c>
      <c r="O334" s="8" t="s">
        <v>541</v>
      </c>
      <c r="P334" s="10">
        <v>45750</v>
      </c>
    </row>
    <row r="335" spans="1:16" ht="120" x14ac:dyDescent="0.2">
      <c r="A335" s="3" t="s">
        <v>56</v>
      </c>
      <c r="B335" s="4" t="s">
        <v>466</v>
      </c>
      <c r="C335" s="4" t="s">
        <v>1150</v>
      </c>
      <c r="D335" s="4" t="s">
        <v>1102</v>
      </c>
      <c r="E335" s="4" t="s">
        <v>237</v>
      </c>
      <c r="F335" s="5">
        <v>30</v>
      </c>
      <c r="G335" s="6">
        <v>317</v>
      </c>
      <c r="H335" s="12">
        <f>G335*0.14</f>
        <v>44.38</v>
      </c>
      <c r="I335" s="13">
        <f>G335*0.22</f>
        <v>69.739999999999995</v>
      </c>
      <c r="J335" s="13">
        <f t="shared" si="47"/>
        <v>431.12</v>
      </c>
      <c r="K335" s="13">
        <f t="shared" si="44"/>
        <v>474.23200000000003</v>
      </c>
      <c r="L335" s="7"/>
      <c r="M335" s="4" t="s">
        <v>456</v>
      </c>
      <c r="N335" s="7" t="s">
        <v>1435</v>
      </c>
      <c r="O335" s="8" t="s">
        <v>1139</v>
      </c>
      <c r="P335" s="10">
        <v>45750</v>
      </c>
    </row>
    <row r="336" spans="1:16" ht="120" x14ac:dyDescent="0.2">
      <c r="A336" s="3" t="s">
        <v>56</v>
      </c>
      <c r="B336" s="4" t="s">
        <v>466</v>
      </c>
      <c r="C336" s="4" t="s">
        <v>1151</v>
      </c>
      <c r="D336" s="4" t="s">
        <v>1102</v>
      </c>
      <c r="E336" s="4" t="s">
        <v>237</v>
      </c>
      <c r="F336" s="5">
        <v>60</v>
      </c>
      <c r="G336" s="6">
        <v>634</v>
      </c>
      <c r="H336" s="12">
        <f t="shared" ref="H336:H343" si="48">G336*0.1</f>
        <v>63.400000000000006</v>
      </c>
      <c r="I336" s="13">
        <f t="shared" ref="I336:I343" si="49">G336*0.15</f>
        <v>95.1</v>
      </c>
      <c r="J336" s="13">
        <f t="shared" si="47"/>
        <v>792.5</v>
      </c>
      <c r="K336" s="13">
        <f t="shared" si="44"/>
        <v>871.75000000000011</v>
      </c>
      <c r="L336" s="7"/>
      <c r="M336" s="4" t="s">
        <v>456</v>
      </c>
      <c r="N336" s="7" t="s">
        <v>1435</v>
      </c>
      <c r="O336" s="8" t="s">
        <v>1140</v>
      </c>
      <c r="P336" s="10">
        <v>45750</v>
      </c>
    </row>
    <row r="337" spans="1:16" ht="105" x14ac:dyDescent="0.2">
      <c r="A337" s="3" t="s">
        <v>368</v>
      </c>
      <c r="B337" s="4" t="s">
        <v>1097</v>
      </c>
      <c r="C337" s="4" t="s">
        <v>1249</v>
      </c>
      <c r="D337" s="4" t="s">
        <v>362</v>
      </c>
      <c r="E337" s="4" t="s">
        <v>369</v>
      </c>
      <c r="F337" s="5">
        <v>10</v>
      </c>
      <c r="G337" s="6">
        <v>1010.03</v>
      </c>
      <c r="H337" s="12">
        <f t="shared" si="48"/>
        <v>101.003</v>
      </c>
      <c r="I337" s="13">
        <f t="shared" si="49"/>
        <v>151.50449999999998</v>
      </c>
      <c r="J337" s="13">
        <f t="shared" si="47"/>
        <v>1262.5374999999999</v>
      </c>
      <c r="K337" s="13">
        <f t="shared" si="44"/>
        <v>1388.79125</v>
      </c>
      <c r="L337" s="7"/>
      <c r="M337" s="4" t="s">
        <v>1250</v>
      </c>
      <c r="N337" s="7" t="s">
        <v>1759</v>
      </c>
      <c r="O337" s="8" t="s">
        <v>1251</v>
      </c>
      <c r="P337" s="10">
        <v>45755</v>
      </c>
    </row>
    <row r="338" spans="1:16" ht="105" x14ac:dyDescent="0.2">
      <c r="A338" s="3" t="s">
        <v>368</v>
      </c>
      <c r="B338" s="4" t="s">
        <v>1097</v>
      </c>
      <c r="C338" s="4" t="s">
        <v>1252</v>
      </c>
      <c r="D338" s="4" t="s">
        <v>362</v>
      </c>
      <c r="E338" s="4" t="s">
        <v>369</v>
      </c>
      <c r="F338" s="5">
        <v>10</v>
      </c>
      <c r="G338" s="6">
        <v>1267.28</v>
      </c>
      <c r="H338" s="12">
        <f t="shared" si="48"/>
        <v>126.72800000000001</v>
      </c>
      <c r="I338" s="13">
        <f t="shared" si="49"/>
        <v>190.09199999999998</v>
      </c>
      <c r="J338" s="13">
        <f t="shared" si="47"/>
        <v>1584.1</v>
      </c>
      <c r="K338" s="13">
        <f t="shared" si="44"/>
        <v>1742.51</v>
      </c>
      <c r="L338" s="7"/>
      <c r="M338" s="4" t="s">
        <v>1250</v>
      </c>
      <c r="N338" s="7" t="s">
        <v>1759</v>
      </c>
      <c r="O338" s="8" t="s">
        <v>1253</v>
      </c>
      <c r="P338" s="10">
        <v>45755</v>
      </c>
    </row>
    <row r="339" spans="1:16" ht="90" x14ac:dyDescent="0.2">
      <c r="A339" s="3" t="s">
        <v>57</v>
      </c>
      <c r="B339" s="4" t="s">
        <v>1218</v>
      </c>
      <c r="C339" s="4" t="s">
        <v>1219</v>
      </c>
      <c r="D339" s="4" t="s">
        <v>362</v>
      </c>
      <c r="E339" s="4" t="s">
        <v>241</v>
      </c>
      <c r="F339" s="5">
        <v>1</v>
      </c>
      <c r="G339" s="6">
        <v>2188.77</v>
      </c>
      <c r="H339" s="12">
        <f t="shared" si="48"/>
        <v>218.87700000000001</v>
      </c>
      <c r="I339" s="13">
        <f t="shared" si="49"/>
        <v>328.31549999999999</v>
      </c>
      <c r="J339" s="13">
        <f t="shared" si="47"/>
        <v>2735.9625000000001</v>
      </c>
      <c r="K339" s="13">
        <f t="shared" si="44"/>
        <v>3009.5587500000001</v>
      </c>
      <c r="L339" s="7"/>
      <c r="M339" s="4" t="s">
        <v>1220</v>
      </c>
      <c r="N339" s="7" t="s">
        <v>1759</v>
      </c>
      <c r="O339" s="8" t="s">
        <v>1221</v>
      </c>
      <c r="P339" s="10">
        <v>45755</v>
      </c>
    </row>
    <row r="340" spans="1:16" ht="90" x14ac:dyDescent="0.2">
      <c r="A340" s="3" t="s">
        <v>57</v>
      </c>
      <c r="B340" s="4" t="s">
        <v>1218</v>
      </c>
      <c r="C340" s="4" t="s">
        <v>609</v>
      </c>
      <c r="D340" s="4" t="s">
        <v>362</v>
      </c>
      <c r="E340" s="4" t="s">
        <v>241</v>
      </c>
      <c r="F340" s="5">
        <v>1</v>
      </c>
      <c r="G340" s="6">
        <v>2284.92</v>
      </c>
      <c r="H340" s="12">
        <f t="shared" si="48"/>
        <v>228.49200000000002</v>
      </c>
      <c r="I340" s="13">
        <f t="shared" si="49"/>
        <v>342.738</v>
      </c>
      <c r="J340" s="13">
        <f t="shared" si="47"/>
        <v>2856.15</v>
      </c>
      <c r="K340" s="13">
        <f t="shared" si="44"/>
        <v>3141.7650000000003</v>
      </c>
      <c r="L340" s="7"/>
      <c r="M340" s="4" t="s">
        <v>1220</v>
      </c>
      <c r="N340" s="7" t="s">
        <v>1759</v>
      </c>
      <c r="O340" s="8" t="s">
        <v>1222</v>
      </c>
      <c r="P340" s="10">
        <v>45755</v>
      </c>
    </row>
    <row r="341" spans="1:16" ht="90" x14ac:dyDescent="0.2">
      <c r="A341" s="3" t="s">
        <v>57</v>
      </c>
      <c r="B341" s="4" t="s">
        <v>1218</v>
      </c>
      <c r="C341" s="4" t="s">
        <v>608</v>
      </c>
      <c r="D341" s="4" t="s">
        <v>362</v>
      </c>
      <c r="E341" s="4" t="s">
        <v>241</v>
      </c>
      <c r="F341" s="5">
        <v>1</v>
      </c>
      <c r="G341" s="6">
        <v>4538.66</v>
      </c>
      <c r="H341" s="12">
        <f t="shared" si="48"/>
        <v>453.86599999999999</v>
      </c>
      <c r="I341" s="13">
        <f t="shared" si="49"/>
        <v>680.79899999999998</v>
      </c>
      <c r="J341" s="13">
        <f t="shared" si="47"/>
        <v>5673.3249999999998</v>
      </c>
      <c r="K341" s="13">
        <f t="shared" si="44"/>
        <v>6240.6575000000003</v>
      </c>
      <c r="L341" s="7"/>
      <c r="M341" s="4" t="s">
        <v>1220</v>
      </c>
      <c r="N341" s="7" t="s">
        <v>1759</v>
      </c>
      <c r="O341" s="8" t="s">
        <v>1223</v>
      </c>
      <c r="P341" s="10">
        <v>45755</v>
      </c>
    </row>
    <row r="342" spans="1:16" ht="90" x14ac:dyDescent="0.2">
      <c r="A342" s="3" t="s">
        <v>57</v>
      </c>
      <c r="B342" s="4" t="s">
        <v>1218</v>
      </c>
      <c r="C342" s="4" t="s">
        <v>1224</v>
      </c>
      <c r="D342" s="4" t="s">
        <v>362</v>
      </c>
      <c r="E342" s="4" t="s">
        <v>241</v>
      </c>
      <c r="F342" s="5">
        <v>1</v>
      </c>
      <c r="G342" s="6">
        <v>6760.26</v>
      </c>
      <c r="H342" s="12">
        <f t="shared" si="48"/>
        <v>676.02600000000007</v>
      </c>
      <c r="I342" s="13">
        <f t="shared" si="49"/>
        <v>1014.039</v>
      </c>
      <c r="J342" s="13">
        <f t="shared" si="47"/>
        <v>8450.3250000000007</v>
      </c>
      <c r="K342" s="13">
        <f t="shared" si="44"/>
        <v>9295.3575000000019</v>
      </c>
      <c r="L342" s="7"/>
      <c r="M342" s="4" t="s">
        <v>1220</v>
      </c>
      <c r="N342" s="7" t="s">
        <v>1759</v>
      </c>
      <c r="O342" s="8" t="s">
        <v>1225</v>
      </c>
      <c r="P342" s="10">
        <v>45755</v>
      </c>
    </row>
    <row r="343" spans="1:16" ht="120" x14ac:dyDescent="0.2">
      <c r="A343" s="3" t="s">
        <v>57</v>
      </c>
      <c r="B343" s="4" t="s">
        <v>1218</v>
      </c>
      <c r="C343" s="4" t="s">
        <v>1300</v>
      </c>
      <c r="D343" s="4" t="s">
        <v>362</v>
      </c>
      <c r="E343" s="4" t="s">
        <v>241</v>
      </c>
      <c r="F343" s="5">
        <v>1</v>
      </c>
      <c r="G343" s="6">
        <v>2112.5700000000002</v>
      </c>
      <c r="H343" s="12">
        <f t="shared" si="48"/>
        <v>211.25700000000003</v>
      </c>
      <c r="I343" s="13">
        <f t="shared" si="49"/>
        <v>316.88550000000004</v>
      </c>
      <c r="J343" s="13">
        <f t="shared" si="47"/>
        <v>2640.7125000000001</v>
      </c>
      <c r="K343" s="13">
        <f t="shared" si="44"/>
        <v>2904.7837500000005</v>
      </c>
      <c r="L343" s="7"/>
      <c r="M343" s="4" t="s">
        <v>1314</v>
      </c>
      <c r="N343" s="7" t="s">
        <v>1759</v>
      </c>
      <c r="O343" s="8" t="s">
        <v>1315</v>
      </c>
      <c r="P343" s="10">
        <v>45755</v>
      </c>
    </row>
    <row r="344" spans="1:16" ht="75" x14ac:dyDescent="0.2">
      <c r="A344" s="3" t="s">
        <v>96</v>
      </c>
      <c r="B344" s="4" t="s">
        <v>96</v>
      </c>
      <c r="C344" s="4" t="s">
        <v>808</v>
      </c>
      <c r="D344" s="4" t="s">
        <v>158</v>
      </c>
      <c r="E344" s="4" t="s">
        <v>256</v>
      </c>
      <c r="F344" s="5">
        <v>10</v>
      </c>
      <c r="G344" s="6">
        <v>51.76</v>
      </c>
      <c r="H344" s="12">
        <f>G344*0.17</f>
        <v>8.7992000000000008</v>
      </c>
      <c r="I344" s="13">
        <f>G344*0.3</f>
        <v>15.527999999999999</v>
      </c>
      <c r="J344" s="13">
        <f t="shared" si="47"/>
        <v>76.087199999999996</v>
      </c>
      <c r="K344" s="13">
        <f t="shared" si="44"/>
        <v>83.695920000000001</v>
      </c>
      <c r="L344" s="7"/>
      <c r="M344" s="4" t="s">
        <v>809</v>
      </c>
      <c r="N344" s="7" t="s">
        <v>1445</v>
      </c>
      <c r="O344" s="8" t="s">
        <v>810</v>
      </c>
      <c r="P344" s="10">
        <v>45748</v>
      </c>
    </row>
    <row r="345" spans="1:16" ht="75" x14ac:dyDescent="0.2">
      <c r="A345" s="3" t="s">
        <v>96</v>
      </c>
      <c r="B345" s="4" t="s">
        <v>96</v>
      </c>
      <c r="C345" s="4" t="s">
        <v>280</v>
      </c>
      <c r="D345" s="4" t="s">
        <v>158</v>
      </c>
      <c r="E345" s="4" t="s">
        <v>256</v>
      </c>
      <c r="F345" s="5">
        <v>10</v>
      </c>
      <c r="G345" s="6">
        <v>51.76</v>
      </c>
      <c r="H345" s="12">
        <f>G345*0.17</f>
        <v>8.7992000000000008</v>
      </c>
      <c r="I345" s="13">
        <f>G345*0.3</f>
        <v>15.527999999999999</v>
      </c>
      <c r="J345" s="13">
        <f t="shared" si="47"/>
        <v>76.087199999999996</v>
      </c>
      <c r="K345" s="13">
        <f t="shared" si="44"/>
        <v>83.695920000000001</v>
      </c>
      <c r="L345" s="7"/>
      <c r="M345" s="4" t="s">
        <v>809</v>
      </c>
      <c r="N345" s="7" t="s">
        <v>1445</v>
      </c>
      <c r="O345" s="8" t="s">
        <v>811</v>
      </c>
      <c r="P345" s="10">
        <v>45748</v>
      </c>
    </row>
    <row r="346" spans="1:16" ht="105" x14ac:dyDescent="0.2">
      <c r="A346" s="3" t="s">
        <v>96</v>
      </c>
      <c r="B346" s="4" t="s">
        <v>128</v>
      </c>
      <c r="C346" s="4" t="s">
        <v>647</v>
      </c>
      <c r="D346" s="4" t="s">
        <v>630</v>
      </c>
      <c r="E346" s="4" t="s">
        <v>256</v>
      </c>
      <c r="F346" s="5">
        <v>10</v>
      </c>
      <c r="G346" s="6">
        <v>86.12</v>
      </c>
      <c r="H346" s="12">
        <f>G346*0.17</f>
        <v>14.640400000000001</v>
      </c>
      <c r="I346" s="13">
        <f>G346*0.3</f>
        <v>25.836000000000002</v>
      </c>
      <c r="J346" s="13">
        <f t="shared" si="47"/>
        <v>126.5964</v>
      </c>
      <c r="K346" s="13">
        <f t="shared" si="44"/>
        <v>139.25604000000001</v>
      </c>
      <c r="L346" s="7"/>
      <c r="M346" s="4" t="s">
        <v>1385</v>
      </c>
      <c r="N346" s="7" t="s">
        <v>1922</v>
      </c>
      <c r="O346" s="8" t="s">
        <v>140</v>
      </c>
      <c r="P346" s="10">
        <v>45758</v>
      </c>
    </row>
    <row r="347" spans="1:16" ht="105" x14ac:dyDescent="0.2">
      <c r="A347" s="3" t="s">
        <v>96</v>
      </c>
      <c r="B347" s="4" t="s">
        <v>128</v>
      </c>
      <c r="C347" s="4" t="s">
        <v>647</v>
      </c>
      <c r="D347" s="4" t="s">
        <v>630</v>
      </c>
      <c r="E347" s="4" t="s">
        <v>256</v>
      </c>
      <c r="F347" s="5">
        <v>10</v>
      </c>
      <c r="G347" s="6">
        <v>86.12</v>
      </c>
      <c r="H347" s="12">
        <f>G347*0.17</f>
        <v>14.640400000000001</v>
      </c>
      <c r="I347" s="13">
        <f>G347*0.3</f>
        <v>25.836000000000002</v>
      </c>
      <c r="J347" s="13">
        <f t="shared" si="47"/>
        <v>126.5964</v>
      </c>
      <c r="K347" s="13">
        <f t="shared" si="44"/>
        <v>139.25604000000001</v>
      </c>
      <c r="L347" s="7"/>
      <c r="M347" s="4" t="s">
        <v>129</v>
      </c>
      <c r="N347" s="7" t="s">
        <v>1922</v>
      </c>
      <c r="O347" s="8" t="s">
        <v>140</v>
      </c>
      <c r="P347" s="10">
        <v>45758</v>
      </c>
    </row>
    <row r="348" spans="1:16" ht="105" x14ac:dyDescent="0.2">
      <c r="A348" s="3" t="s">
        <v>58</v>
      </c>
      <c r="B348" s="4" t="s">
        <v>1599</v>
      </c>
      <c r="C348" s="4" t="s">
        <v>1103</v>
      </c>
      <c r="D348" s="4" t="s">
        <v>1119</v>
      </c>
      <c r="E348" s="4" t="s">
        <v>401</v>
      </c>
      <c r="F348" s="5">
        <v>5</v>
      </c>
      <c r="G348" s="6">
        <v>259.92</v>
      </c>
      <c r="H348" s="12">
        <f>G348*0.14</f>
        <v>36.388800000000003</v>
      </c>
      <c r="I348" s="13">
        <f>G348*0.22</f>
        <v>57.182400000000001</v>
      </c>
      <c r="J348" s="13">
        <f t="shared" si="47"/>
        <v>353.49120000000005</v>
      </c>
      <c r="K348" s="13">
        <f t="shared" si="44"/>
        <v>388.84032000000008</v>
      </c>
      <c r="L348" s="7"/>
      <c r="M348" s="4" t="s">
        <v>1600</v>
      </c>
      <c r="N348" s="7" t="s">
        <v>1601</v>
      </c>
      <c r="O348" s="8" t="s">
        <v>1120</v>
      </c>
      <c r="P348" s="10">
        <v>45748</v>
      </c>
    </row>
    <row r="349" spans="1:16" ht="105" x14ac:dyDescent="0.2">
      <c r="A349" s="3" t="s">
        <v>58</v>
      </c>
      <c r="B349" s="4" t="s">
        <v>1599</v>
      </c>
      <c r="C349" s="4" t="s">
        <v>733</v>
      </c>
      <c r="D349" s="4" t="s">
        <v>1119</v>
      </c>
      <c r="E349" s="4" t="s">
        <v>401</v>
      </c>
      <c r="F349" s="5">
        <v>5</v>
      </c>
      <c r="G349" s="6">
        <v>525.30999999999995</v>
      </c>
      <c r="H349" s="12">
        <f t="shared" ref="H349:H361" si="50">G349*0.1</f>
        <v>52.530999999999999</v>
      </c>
      <c r="I349" s="13">
        <f t="shared" ref="I349:I361" si="51">G349*0.15</f>
        <v>78.796499999999995</v>
      </c>
      <c r="J349" s="13">
        <f t="shared" si="47"/>
        <v>656.63749999999993</v>
      </c>
      <c r="K349" s="13">
        <f t="shared" si="44"/>
        <v>722.30124999999998</v>
      </c>
      <c r="L349" s="7"/>
      <c r="M349" s="4" t="s">
        <v>1600</v>
      </c>
      <c r="N349" s="7" t="s">
        <v>1601</v>
      </c>
      <c r="O349" s="8" t="s">
        <v>1121</v>
      </c>
      <c r="P349" s="10">
        <v>45748</v>
      </c>
    </row>
    <row r="350" spans="1:16" ht="120" x14ac:dyDescent="0.2">
      <c r="A350" s="3" t="s">
        <v>380</v>
      </c>
      <c r="B350" s="4" t="s">
        <v>1339</v>
      </c>
      <c r="C350" s="4" t="s">
        <v>1205</v>
      </c>
      <c r="D350" s="4" t="s">
        <v>362</v>
      </c>
      <c r="E350" s="4" t="s">
        <v>1206</v>
      </c>
      <c r="F350" s="5">
        <v>60</v>
      </c>
      <c r="G350" s="6">
        <v>51888.38</v>
      </c>
      <c r="H350" s="12">
        <f t="shared" si="50"/>
        <v>5188.8379999999997</v>
      </c>
      <c r="I350" s="13">
        <f t="shared" si="51"/>
        <v>7783.2569999999996</v>
      </c>
      <c r="J350" s="13">
        <f t="shared" si="47"/>
        <v>64860.474999999991</v>
      </c>
      <c r="K350" s="13">
        <f t="shared" si="44"/>
        <v>71346.522499999992</v>
      </c>
      <c r="L350" s="7"/>
      <c r="M350" s="4" t="s">
        <v>1207</v>
      </c>
      <c r="N350" s="7" t="s">
        <v>1925</v>
      </c>
      <c r="O350" s="8" t="s">
        <v>1208</v>
      </c>
      <c r="P350" s="10">
        <v>45758</v>
      </c>
    </row>
    <row r="351" spans="1:16" ht="90" x14ac:dyDescent="0.2">
      <c r="A351" s="3" t="s">
        <v>380</v>
      </c>
      <c r="B351" s="4" t="s">
        <v>1339</v>
      </c>
      <c r="C351" s="4" t="s">
        <v>705</v>
      </c>
      <c r="D351" s="4" t="s">
        <v>362</v>
      </c>
      <c r="E351" s="4" t="s">
        <v>1206</v>
      </c>
      <c r="F351" s="5">
        <v>60</v>
      </c>
      <c r="G351" s="6">
        <v>51888.38</v>
      </c>
      <c r="H351" s="12">
        <f t="shared" si="50"/>
        <v>5188.8379999999997</v>
      </c>
      <c r="I351" s="13">
        <f t="shared" si="51"/>
        <v>7783.2569999999996</v>
      </c>
      <c r="J351" s="13">
        <f t="shared" si="47"/>
        <v>64860.474999999991</v>
      </c>
      <c r="K351" s="13">
        <f t="shared" si="44"/>
        <v>71346.522499999992</v>
      </c>
      <c r="L351" s="7"/>
      <c r="M351" s="4" t="s">
        <v>1207</v>
      </c>
      <c r="N351" s="7" t="s">
        <v>1925</v>
      </c>
      <c r="O351" s="8" t="s">
        <v>1209</v>
      </c>
      <c r="P351" s="10">
        <v>45758</v>
      </c>
    </row>
    <row r="352" spans="1:16" ht="135" x14ac:dyDescent="0.2">
      <c r="A352" s="3" t="s">
        <v>682</v>
      </c>
      <c r="B352" s="4" t="s">
        <v>682</v>
      </c>
      <c r="C352" s="4" t="s">
        <v>1450</v>
      </c>
      <c r="D352" s="4" t="s">
        <v>1451</v>
      </c>
      <c r="E352" s="4" t="s">
        <v>1388</v>
      </c>
      <c r="F352" s="5">
        <v>21</v>
      </c>
      <c r="G352" s="6">
        <v>35569.040000000001</v>
      </c>
      <c r="H352" s="12">
        <f t="shared" si="50"/>
        <v>3556.9040000000005</v>
      </c>
      <c r="I352" s="13">
        <f t="shared" si="51"/>
        <v>5335.3559999999998</v>
      </c>
      <c r="J352" s="13">
        <f t="shared" si="47"/>
        <v>44461.3</v>
      </c>
      <c r="K352" s="13">
        <f t="shared" si="44"/>
        <v>48907.430000000008</v>
      </c>
      <c r="L352" s="7"/>
      <c r="M352" s="4" t="s">
        <v>1452</v>
      </c>
      <c r="N352" s="7" t="s">
        <v>1453</v>
      </c>
      <c r="O352" s="8" t="s">
        <v>1454</v>
      </c>
      <c r="P352" s="10">
        <v>45748</v>
      </c>
    </row>
    <row r="353" spans="1:16" ht="135" x14ac:dyDescent="0.2">
      <c r="A353" s="3" t="s">
        <v>682</v>
      </c>
      <c r="B353" s="4" t="s">
        <v>682</v>
      </c>
      <c r="C353" s="4" t="s">
        <v>1455</v>
      </c>
      <c r="D353" s="4" t="s">
        <v>1451</v>
      </c>
      <c r="E353" s="4" t="s">
        <v>1388</v>
      </c>
      <c r="F353" s="5">
        <v>21</v>
      </c>
      <c r="G353" s="6">
        <v>35849.21</v>
      </c>
      <c r="H353" s="12">
        <f t="shared" si="50"/>
        <v>3584.9210000000003</v>
      </c>
      <c r="I353" s="13">
        <f t="shared" si="51"/>
        <v>5377.3814999999995</v>
      </c>
      <c r="J353" s="13">
        <f t="shared" si="47"/>
        <v>44811.512499999997</v>
      </c>
      <c r="K353" s="13">
        <f t="shared" si="44"/>
        <v>49292.66375</v>
      </c>
      <c r="L353" s="7"/>
      <c r="M353" s="4" t="s">
        <v>1452</v>
      </c>
      <c r="N353" s="7" t="s">
        <v>1453</v>
      </c>
      <c r="O353" s="8" t="s">
        <v>1456</v>
      </c>
      <c r="P353" s="10">
        <v>45748</v>
      </c>
    </row>
    <row r="354" spans="1:16" ht="135" x14ac:dyDescent="0.2">
      <c r="A354" s="3" t="s">
        <v>682</v>
      </c>
      <c r="B354" s="4" t="s">
        <v>682</v>
      </c>
      <c r="C354" s="4" t="s">
        <v>1457</v>
      </c>
      <c r="D354" s="4" t="s">
        <v>1451</v>
      </c>
      <c r="E354" s="4" t="s">
        <v>1388</v>
      </c>
      <c r="F354" s="5">
        <v>21</v>
      </c>
      <c r="G354" s="6">
        <v>35569.040000000001</v>
      </c>
      <c r="H354" s="12">
        <f t="shared" si="50"/>
        <v>3556.9040000000005</v>
      </c>
      <c r="I354" s="13">
        <f t="shared" si="51"/>
        <v>5335.3559999999998</v>
      </c>
      <c r="J354" s="13">
        <f t="shared" si="47"/>
        <v>44461.3</v>
      </c>
      <c r="K354" s="13">
        <f t="shared" si="44"/>
        <v>48907.430000000008</v>
      </c>
      <c r="L354" s="7"/>
      <c r="M354" s="4" t="s">
        <v>1452</v>
      </c>
      <c r="N354" s="7" t="s">
        <v>1453</v>
      </c>
      <c r="O354" s="8" t="s">
        <v>1458</v>
      </c>
      <c r="P354" s="10">
        <v>45748</v>
      </c>
    </row>
    <row r="355" spans="1:16" ht="105" x14ac:dyDescent="0.2">
      <c r="A355" s="3" t="s">
        <v>285</v>
      </c>
      <c r="B355" s="4" t="s">
        <v>1616</v>
      </c>
      <c r="C355" s="4" t="s">
        <v>1617</v>
      </c>
      <c r="D355" s="4" t="s">
        <v>1618</v>
      </c>
      <c r="E355" s="4" t="s">
        <v>286</v>
      </c>
      <c r="F355" s="5">
        <v>28</v>
      </c>
      <c r="G355" s="6">
        <v>1355.78</v>
      </c>
      <c r="H355" s="12">
        <f t="shared" si="50"/>
        <v>135.578</v>
      </c>
      <c r="I355" s="13">
        <f t="shared" si="51"/>
        <v>203.36699999999999</v>
      </c>
      <c r="J355" s="13">
        <f t="shared" si="47"/>
        <v>1694.7249999999999</v>
      </c>
      <c r="K355" s="13">
        <f t="shared" si="44"/>
        <v>1864.1975</v>
      </c>
      <c r="L355" s="7"/>
      <c r="M355" s="4" t="s">
        <v>1619</v>
      </c>
      <c r="N355" s="7" t="s">
        <v>1620</v>
      </c>
      <c r="O355" s="8" t="s">
        <v>1621</v>
      </c>
      <c r="P355" s="10">
        <v>45750</v>
      </c>
    </row>
    <row r="356" spans="1:16" ht="105" x14ac:dyDescent="0.2">
      <c r="A356" s="3" t="s">
        <v>285</v>
      </c>
      <c r="B356" s="4" t="s">
        <v>1616</v>
      </c>
      <c r="C356" s="4" t="s">
        <v>1625</v>
      </c>
      <c r="D356" s="4" t="s">
        <v>1618</v>
      </c>
      <c r="E356" s="4" t="s">
        <v>286</v>
      </c>
      <c r="F356" s="5">
        <v>28</v>
      </c>
      <c r="G356" s="6">
        <v>2242.9899999999998</v>
      </c>
      <c r="H356" s="12">
        <f t="shared" si="50"/>
        <v>224.29899999999998</v>
      </c>
      <c r="I356" s="13">
        <f t="shared" si="51"/>
        <v>336.44849999999997</v>
      </c>
      <c r="J356" s="13">
        <f t="shared" si="47"/>
        <v>2803.7374999999997</v>
      </c>
      <c r="K356" s="13">
        <f t="shared" si="44"/>
        <v>3084.1112499999999</v>
      </c>
      <c r="L356" s="7"/>
      <c r="M356" s="4" t="s">
        <v>1619</v>
      </c>
      <c r="N356" s="7" t="s">
        <v>1623</v>
      </c>
      <c r="O356" s="8" t="s">
        <v>1626</v>
      </c>
      <c r="P356" s="10">
        <v>45750</v>
      </c>
    </row>
    <row r="357" spans="1:16" ht="105" x14ac:dyDescent="0.2">
      <c r="A357" s="3" t="s">
        <v>285</v>
      </c>
      <c r="B357" s="4" t="s">
        <v>1616</v>
      </c>
      <c r="C357" s="4" t="s">
        <v>1622</v>
      </c>
      <c r="D357" s="4" t="s">
        <v>1618</v>
      </c>
      <c r="E357" s="4" t="s">
        <v>286</v>
      </c>
      <c r="F357" s="5">
        <v>28</v>
      </c>
      <c r="G357" s="6">
        <v>2827.52</v>
      </c>
      <c r="H357" s="12">
        <f t="shared" si="50"/>
        <v>282.75200000000001</v>
      </c>
      <c r="I357" s="13">
        <f t="shared" si="51"/>
        <v>424.12799999999999</v>
      </c>
      <c r="J357" s="13">
        <f t="shared" si="47"/>
        <v>3534.4</v>
      </c>
      <c r="K357" s="13">
        <f t="shared" si="44"/>
        <v>3887.8400000000006</v>
      </c>
      <c r="L357" s="7"/>
      <c r="M357" s="4" t="s">
        <v>1619</v>
      </c>
      <c r="N357" s="7" t="s">
        <v>1623</v>
      </c>
      <c r="O357" s="8" t="s">
        <v>1624</v>
      </c>
      <c r="P357" s="10">
        <v>45750</v>
      </c>
    </row>
    <row r="358" spans="1:16" ht="135" x14ac:dyDescent="0.2">
      <c r="A358" s="3" t="s">
        <v>93</v>
      </c>
      <c r="B358" s="4" t="s">
        <v>806</v>
      </c>
      <c r="C358" s="4" t="s">
        <v>449</v>
      </c>
      <c r="D358" s="4" t="s">
        <v>633</v>
      </c>
      <c r="E358" s="4" t="s">
        <v>567</v>
      </c>
      <c r="F358" s="5">
        <v>1</v>
      </c>
      <c r="G358" s="6">
        <v>6615.6</v>
      </c>
      <c r="H358" s="12">
        <f t="shared" si="50"/>
        <v>661.56000000000006</v>
      </c>
      <c r="I358" s="13">
        <f t="shared" si="51"/>
        <v>992.34</v>
      </c>
      <c r="J358" s="13">
        <f t="shared" si="47"/>
        <v>8269.5</v>
      </c>
      <c r="K358" s="13">
        <f t="shared" si="44"/>
        <v>9096.4500000000007</v>
      </c>
      <c r="L358" s="7"/>
      <c r="M358" s="4" t="s">
        <v>812</v>
      </c>
      <c r="N358" s="7" t="s">
        <v>1824</v>
      </c>
      <c r="O358" s="8" t="s">
        <v>1321</v>
      </c>
      <c r="P358" s="10">
        <v>45757</v>
      </c>
    </row>
    <row r="359" spans="1:16" ht="135" x14ac:dyDescent="0.2">
      <c r="A359" s="3" t="s">
        <v>93</v>
      </c>
      <c r="B359" s="4" t="s">
        <v>806</v>
      </c>
      <c r="C359" s="4" t="s">
        <v>1295</v>
      </c>
      <c r="D359" s="4" t="s">
        <v>633</v>
      </c>
      <c r="E359" s="4" t="s">
        <v>567</v>
      </c>
      <c r="F359" s="5">
        <v>1</v>
      </c>
      <c r="G359" s="6">
        <v>32231.54</v>
      </c>
      <c r="H359" s="12">
        <f t="shared" si="50"/>
        <v>3223.1540000000005</v>
      </c>
      <c r="I359" s="13">
        <f t="shared" si="51"/>
        <v>4834.7309999999998</v>
      </c>
      <c r="J359" s="13">
        <f t="shared" si="47"/>
        <v>40289.425000000003</v>
      </c>
      <c r="K359" s="13">
        <f t="shared" si="44"/>
        <v>44318.367500000008</v>
      </c>
      <c r="L359" s="7"/>
      <c r="M359" s="4" t="s">
        <v>812</v>
      </c>
      <c r="N359" s="7" t="s">
        <v>1824</v>
      </c>
      <c r="O359" s="8" t="s">
        <v>1322</v>
      </c>
      <c r="P359" s="10">
        <v>45757</v>
      </c>
    </row>
    <row r="360" spans="1:16" ht="105" x14ac:dyDescent="0.2">
      <c r="A360" s="3" t="s">
        <v>93</v>
      </c>
      <c r="B360" s="4" t="s">
        <v>806</v>
      </c>
      <c r="C360" s="4" t="s">
        <v>301</v>
      </c>
      <c r="D360" s="4" t="s">
        <v>633</v>
      </c>
      <c r="E360" s="4" t="s">
        <v>567</v>
      </c>
      <c r="F360" s="5">
        <v>1</v>
      </c>
      <c r="G360" s="6">
        <v>6615.6</v>
      </c>
      <c r="H360" s="12">
        <f t="shared" si="50"/>
        <v>661.56000000000006</v>
      </c>
      <c r="I360" s="13">
        <f t="shared" si="51"/>
        <v>992.34</v>
      </c>
      <c r="J360" s="13">
        <f t="shared" si="47"/>
        <v>8269.5</v>
      </c>
      <c r="K360" s="13">
        <f t="shared" si="44"/>
        <v>9096.4500000000007</v>
      </c>
      <c r="L360" s="7"/>
      <c r="M360" s="4" t="s">
        <v>812</v>
      </c>
      <c r="N360" s="7" t="s">
        <v>1824</v>
      </c>
      <c r="O360" s="8" t="s">
        <v>813</v>
      </c>
      <c r="P360" s="10">
        <v>45757</v>
      </c>
    </row>
    <row r="361" spans="1:16" ht="105" x14ac:dyDescent="0.2">
      <c r="A361" s="3" t="s">
        <v>93</v>
      </c>
      <c r="B361" s="4" t="s">
        <v>806</v>
      </c>
      <c r="C361" s="4" t="s">
        <v>479</v>
      </c>
      <c r="D361" s="4" t="s">
        <v>633</v>
      </c>
      <c r="E361" s="4" t="s">
        <v>567</v>
      </c>
      <c r="F361" s="5">
        <v>1</v>
      </c>
      <c r="G361" s="6">
        <v>32231.54</v>
      </c>
      <c r="H361" s="12">
        <f t="shared" si="50"/>
        <v>3223.1540000000005</v>
      </c>
      <c r="I361" s="13">
        <f t="shared" si="51"/>
        <v>4834.7309999999998</v>
      </c>
      <c r="J361" s="13">
        <f t="shared" si="47"/>
        <v>40289.425000000003</v>
      </c>
      <c r="K361" s="13">
        <f t="shared" si="44"/>
        <v>44318.367500000008</v>
      </c>
      <c r="L361" s="7"/>
      <c r="M361" s="4" t="s">
        <v>812</v>
      </c>
      <c r="N361" s="7" t="s">
        <v>1824</v>
      </c>
      <c r="O361" s="8" t="s">
        <v>814</v>
      </c>
      <c r="P361" s="10">
        <v>45757</v>
      </c>
    </row>
    <row r="362" spans="1:16" ht="105" x14ac:dyDescent="0.2">
      <c r="A362" s="3" t="s">
        <v>59</v>
      </c>
      <c r="B362" s="4" t="s">
        <v>59</v>
      </c>
      <c r="C362" s="4" t="s">
        <v>1900</v>
      </c>
      <c r="D362" s="4" t="s">
        <v>390</v>
      </c>
      <c r="E362" s="4" t="s">
        <v>332</v>
      </c>
      <c r="F362" s="5">
        <v>10</v>
      </c>
      <c r="G362" s="6">
        <v>182.16</v>
      </c>
      <c r="H362" s="12">
        <f>G362*0.14</f>
        <v>25.502400000000002</v>
      </c>
      <c r="I362" s="13">
        <f>G362*0.22</f>
        <v>40.075200000000002</v>
      </c>
      <c r="J362" s="13">
        <f t="shared" si="47"/>
        <v>247.73759999999999</v>
      </c>
      <c r="K362" s="13">
        <f t="shared" si="44"/>
        <v>272.51136000000002</v>
      </c>
      <c r="L362" s="7"/>
      <c r="M362" s="4" t="s">
        <v>1891</v>
      </c>
      <c r="N362" s="7" t="s">
        <v>1892</v>
      </c>
      <c r="O362" s="8" t="s">
        <v>1901</v>
      </c>
      <c r="P362" s="10">
        <v>45758</v>
      </c>
    </row>
    <row r="363" spans="1:16" ht="105" x14ac:dyDescent="0.2">
      <c r="A363" s="3" t="s">
        <v>59</v>
      </c>
      <c r="B363" s="4" t="s">
        <v>59</v>
      </c>
      <c r="C363" s="4" t="s">
        <v>1898</v>
      </c>
      <c r="D363" s="4" t="s">
        <v>390</v>
      </c>
      <c r="E363" s="4" t="s">
        <v>332</v>
      </c>
      <c r="F363" s="5">
        <v>100</v>
      </c>
      <c r="G363" s="6">
        <v>1821.6</v>
      </c>
      <c r="H363" s="12">
        <f>G363*0.1</f>
        <v>182.16</v>
      </c>
      <c r="I363" s="13">
        <f>G363*0.15</f>
        <v>273.23999999999995</v>
      </c>
      <c r="J363" s="13">
        <f t="shared" si="47"/>
        <v>2277</v>
      </c>
      <c r="K363" s="13">
        <f t="shared" si="44"/>
        <v>2504.7000000000003</v>
      </c>
      <c r="L363" s="7"/>
      <c r="M363" s="4" t="s">
        <v>1891</v>
      </c>
      <c r="N363" s="7" t="s">
        <v>1892</v>
      </c>
      <c r="O363" s="8" t="s">
        <v>1899</v>
      </c>
      <c r="P363" s="10">
        <v>45758</v>
      </c>
    </row>
    <row r="364" spans="1:16" ht="105" x14ac:dyDescent="0.2">
      <c r="A364" s="3" t="s">
        <v>59</v>
      </c>
      <c r="B364" s="4" t="s">
        <v>59</v>
      </c>
      <c r="C364" s="4" t="s">
        <v>1894</v>
      </c>
      <c r="D364" s="4" t="s">
        <v>390</v>
      </c>
      <c r="E364" s="4" t="s">
        <v>332</v>
      </c>
      <c r="F364" s="5">
        <v>20</v>
      </c>
      <c r="G364" s="6">
        <v>364.32</v>
      </c>
      <c r="H364" s="12">
        <f>G364*0.14</f>
        <v>51.004800000000003</v>
      </c>
      <c r="I364" s="13">
        <f>G364*0.22</f>
        <v>80.150400000000005</v>
      </c>
      <c r="J364" s="13">
        <f t="shared" si="47"/>
        <v>495.47519999999997</v>
      </c>
      <c r="K364" s="13">
        <f t="shared" si="44"/>
        <v>545.02272000000005</v>
      </c>
      <c r="L364" s="7"/>
      <c r="M364" s="4" t="s">
        <v>1891</v>
      </c>
      <c r="N364" s="7" t="s">
        <v>1892</v>
      </c>
      <c r="O364" s="8" t="s">
        <v>1895</v>
      </c>
      <c r="P364" s="10">
        <v>45758</v>
      </c>
    </row>
    <row r="365" spans="1:16" ht="105" x14ac:dyDescent="0.2">
      <c r="A365" s="3" t="s">
        <v>59</v>
      </c>
      <c r="B365" s="4" t="s">
        <v>59</v>
      </c>
      <c r="C365" s="4" t="s">
        <v>1890</v>
      </c>
      <c r="D365" s="4" t="s">
        <v>390</v>
      </c>
      <c r="E365" s="4" t="s">
        <v>332</v>
      </c>
      <c r="F365" s="5">
        <v>5</v>
      </c>
      <c r="G365" s="6">
        <v>91.08</v>
      </c>
      <c r="H365" s="12">
        <f>G365*0.17</f>
        <v>15.483600000000001</v>
      </c>
      <c r="I365" s="13">
        <f>G365*0.3</f>
        <v>27.323999999999998</v>
      </c>
      <c r="J365" s="13">
        <f t="shared" si="47"/>
        <v>133.88759999999999</v>
      </c>
      <c r="K365" s="13">
        <f t="shared" si="44"/>
        <v>147.27636000000001</v>
      </c>
      <c r="L365" s="7"/>
      <c r="M365" s="4" t="s">
        <v>1891</v>
      </c>
      <c r="N365" s="7" t="s">
        <v>1892</v>
      </c>
      <c r="O365" s="8" t="s">
        <v>1893</v>
      </c>
      <c r="P365" s="10">
        <v>45758</v>
      </c>
    </row>
    <row r="366" spans="1:16" ht="105" x14ac:dyDescent="0.2">
      <c r="A366" s="3" t="s">
        <v>59</v>
      </c>
      <c r="B366" s="4" t="s">
        <v>59</v>
      </c>
      <c r="C366" s="4" t="s">
        <v>1896</v>
      </c>
      <c r="D366" s="4" t="s">
        <v>390</v>
      </c>
      <c r="E366" s="4" t="s">
        <v>332</v>
      </c>
      <c r="F366" s="5">
        <v>50</v>
      </c>
      <c r="G366" s="6">
        <v>910.8</v>
      </c>
      <c r="H366" s="12">
        <f>G366*0.1</f>
        <v>91.08</v>
      </c>
      <c r="I366" s="13">
        <f>G366*0.15</f>
        <v>136.61999999999998</v>
      </c>
      <c r="J366" s="13">
        <f t="shared" si="47"/>
        <v>1138.5</v>
      </c>
      <c r="K366" s="13">
        <f t="shared" si="44"/>
        <v>1252.3500000000001</v>
      </c>
      <c r="L366" s="7"/>
      <c r="M366" s="4" t="s">
        <v>1891</v>
      </c>
      <c r="N366" s="7" t="s">
        <v>1892</v>
      </c>
      <c r="O366" s="8" t="s">
        <v>1897</v>
      </c>
      <c r="P366" s="10">
        <v>45758</v>
      </c>
    </row>
    <row r="367" spans="1:16" ht="120" x14ac:dyDescent="0.2">
      <c r="A367" s="3" t="s">
        <v>60</v>
      </c>
      <c r="B367" s="4" t="s">
        <v>1767</v>
      </c>
      <c r="C367" s="4" t="s">
        <v>694</v>
      </c>
      <c r="D367" s="4" t="s">
        <v>1111</v>
      </c>
      <c r="E367" s="4" t="s">
        <v>202</v>
      </c>
      <c r="F367" s="5">
        <v>30</v>
      </c>
      <c r="G367" s="6">
        <v>279.32</v>
      </c>
      <c r="H367" s="12">
        <f t="shared" ref="H367:H374" si="52">G367*0.14</f>
        <v>39.104800000000004</v>
      </c>
      <c r="I367" s="13">
        <f t="shared" ref="I367:I374" si="53">G367*0.22</f>
        <v>61.450400000000002</v>
      </c>
      <c r="J367" s="13">
        <f t="shared" si="47"/>
        <v>379.87520000000001</v>
      </c>
      <c r="K367" s="13">
        <f t="shared" si="44"/>
        <v>417.86272000000002</v>
      </c>
      <c r="L367" s="7"/>
      <c r="M367" s="4" t="s">
        <v>1768</v>
      </c>
      <c r="N367" s="7" t="s">
        <v>1769</v>
      </c>
      <c r="O367" s="8" t="s">
        <v>1771</v>
      </c>
      <c r="P367" s="10">
        <v>45755</v>
      </c>
    </row>
    <row r="368" spans="1:16" ht="120" x14ac:dyDescent="0.2">
      <c r="A368" s="3" t="s">
        <v>60</v>
      </c>
      <c r="B368" s="4" t="s">
        <v>1767</v>
      </c>
      <c r="C368" s="4" t="s">
        <v>651</v>
      </c>
      <c r="D368" s="4" t="s">
        <v>1111</v>
      </c>
      <c r="E368" s="4" t="s">
        <v>202</v>
      </c>
      <c r="F368" s="5">
        <v>30</v>
      </c>
      <c r="G368" s="6">
        <v>279.32</v>
      </c>
      <c r="H368" s="12">
        <f t="shared" si="52"/>
        <v>39.104800000000004</v>
      </c>
      <c r="I368" s="13">
        <f t="shared" si="53"/>
        <v>61.450400000000002</v>
      </c>
      <c r="J368" s="13">
        <f t="shared" si="47"/>
        <v>379.87520000000001</v>
      </c>
      <c r="K368" s="13">
        <f t="shared" si="44"/>
        <v>417.86272000000002</v>
      </c>
      <c r="L368" s="7"/>
      <c r="M368" s="4" t="s">
        <v>1768</v>
      </c>
      <c r="N368" s="7" t="s">
        <v>1769</v>
      </c>
      <c r="O368" s="8" t="s">
        <v>1770</v>
      </c>
      <c r="P368" s="10">
        <v>45755</v>
      </c>
    </row>
    <row r="369" spans="1:16" ht="75" x14ac:dyDescent="0.2">
      <c r="A369" s="3" t="s">
        <v>61</v>
      </c>
      <c r="B369" s="4" t="s">
        <v>739</v>
      </c>
      <c r="C369" s="4" t="s">
        <v>1073</v>
      </c>
      <c r="D369" s="4" t="s">
        <v>807</v>
      </c>
      <c r="E369" s="4" t="s">
        <v>324</v>
      </c>
      <c r="F369" s="5">
        <v>100</v>
      </c>
      <c r="G369" s="6">
        <v>100.59</v>
      </c>
      <c r="H369" s="12">
        <f t="shared" si="52"/>
        <v>14.082600000000001</v>
      </c>
      <c r="I369" s="13">
        <f t="shared" si="53"/>
        <v>22.129799999999999</v>
      </c>
      <c r="J369" s="13">
        <f t="shared" si="47"/>
        <v>136.80240000000001</v>
      </c>
      <c r="K369" s="13">
        <f t="shared" si="44"/>
        <v>150.48264000000003</v>
      </c>
      <c r="L369" s="7"/>
      <c r="M369" s="4" t="s">
        <v>1554</v>
      </c>
      <c r="N369" s="7" t="s">
        <v>1555</v>
      </c>
      <c r="O369" s="8" t="s">
        <v>1557</v>
      </c>
      <c r="P369" s="10">
        <v>45749</v>
      </c>
    </row>
    <row r="370" spans="1:16" ht="75" x14ac:dyDescent="0.2">
      <c r="A370" s="3" t="s">
        <v>61</v>
      </c>
      <c r="B370" s="4" t="s">
        <v>739</v>
      </c>
      <c r="C370" s="4" t="s">
        <v>1023</v>
      </c>
      <c r="D370" s="4" t="s">
        <v>807</v>
      </c>
      <c r="E370" s="4" t="s">
        <v>324</v>
      </c>
      <c r="F370" s="5">
        <v>100</v>
      </c>
      <c r="G370" s="6">
        <v>100.59</v>
      </c>
      <c r="H370" s="12">
        <f t="shared" si="52"/>
        <v>14.082600000000001</v>
      </c>
      <c r="I370" s="13">
        <f t="shared" si="53"/>
        <v>22.129799999999999</v>
      </c>
      <c r="J370" s="13">
        <f t="shared" si="47"/>
        <v>136.80240000000001</v>
      </c>
      <c r="K370" s="13">
        <f t="shared" si="44"/>
        <v>150.48264000000003</v>
      </c>
      <c r="L370" s="7"/>
      <c r="M370" s="4" t="s">
        <v>1554</v>
      </c>
      <c r="N370" s="7" t="s">
        <v>1555</v>
      </c>
      <c r="O370" s="8" t="s">
        <v>1556</v>
      </c>
      <c r="P370" s="10">
        <v>45749</v>
      </c>
    </row>
    <row r="371" spans="1:16" ht="75" x14ac:dyDescent="0.2">
      <c r="A371" s="3" t="s">
        <v>61</v>
      </c>
      <c r="B371" s="4" t="s">
        <v>739</v>
      </c>
      <c r="C371" s="4" t="s">
        <v>570</v>
      </c>
      <c r="D371" s="4" t="s">
        <v>807</v>
      </c>
      <c r="E371" s="4" t="s">
        <v>324</v>
      </c>
      <c r="F371" s="5">
        <v>100</v>
      </c>
      <c r="G371" s="6">
        <v>201.19</v>
      </c>
      <c r="H371" s="12">
        <f t="shared" si="52"/>
        <v>28.166600000000003</v>
      </c>
      <c r="I371" s="13">
        <f t="shared" si="53"/>
        <v>44.261800000000001</v>
      </c>
      <c r="J371" s="13">
        <f t="shared" si="47"/>
        <v>273.61840000000001</v>
      </c>
      <c r="K371" s="13">
        <f t="shared" si="44"/>
        <v>300.98024000000004</v>
      </c>
      <c r="L371" s="7"/>
      <c r="M371" s="4" t="s">
        <v>1554</v>
      </c>
      <c r="N371" s="7" t="s">
        <v>1555</v>
      </c>
      <c r="O371" s="8" t="s">
        <v>1559</v>
      </c>
      <c r="P371" s="10">
        <v>45749</v>
      </c>
    </row>
    <row r="372" spans="1:16" ht="75" x14ac:dyDescent="0.2">
      <c r="A372" s="3" t="s">
        <v>61</v>
      </c>
      <c r="B372" s="4" t="s">
        <v>739</v>
      </c>
      <c r="C372" s="4" t="s">
        <v>1024</v>
      </c>
      <c r="D372" s="4" t="s">
        <v>807</v>
      </c>
      <c r="E372" s="4" t="s">
        <v>324</v>
      </c>
      <c r="F372" s="5">
        <v>100</v>
      </c>
      <c r="G372" s="6">
        <v>201.19</v>
      </c>
      <c r="H372" s="12">
        <f t="shared" si="52"/>
        <v>28.166600000000003</v>
      </c>
      <c r="I372" s="13">
        <f t="shared" si="53"/>
        <v>44.261800000000001</v>
      </c>
      <c r="J372" s="13">
        <f t="shared" si="47"/>
        <v>273.61840000000001</v>
      </c>
      <c r="K372" s="13">
        <f t="shared" si="44"/>
        <v>300.98024000000004</v>
      </c>
      <c r="L372" s="7"/>
      <c r="M372" s="4" t="s">
        <v>1554</v>
      </c>
      <c r="N372" s="7" t="s">
        <v>1555</v>
      </c>
      <c r="O372" s="8" t="s">
        <v>1558</v>
      </c>
      <c r="P372" s="10">
        <v>45749</v>
      </c>
    </row>
    <row r="373" spans="1:16" ht="90" x14ac:dyDescent="0.2">
      <c r="A373" s="3" t="s">
        <v>62</v>
      </c>
      <c r="B373" s="4" t="s">
        <v>62</v>
      </c>
      <c r="C373" s="4" t="s">
        <v>278</v>
      </c>
      <c r="D373" s="4" t="s">
        <v>367</v>
      </c>
      <c r="E373" s="4" t="s">
        <v>194</v>
      </c>
      <c r="F373" s="5">
        <v>60</v>
      </c>
      <c r="G373" s="6">
        <v>113.63</v>
      </c>
      <c r="H373" s="12">
        <f t="shared" si="52"/>
        <v>15.908200000000001</v>
      </c>
      <c r="I373" s="13">
        <f t="shared" si="53"/>
        <v>24.9986</v>
      </c>
      <c r="J373" s="13">
        <f t="shared" si="47"/>
        <v>154.5368</v>
      </c>
      <c r="K373" s="13">
        <f t="shared" si="44"/>
        <v>169.99048000000002</v>
      </c>
      <c r="L373" s="7"/>
      <c r="M373" s="4" t="s">
        <v>487</v>
      </c>
      <c r="N373" s="7" t="s">
        <v>1437</v>
      </c>
      <c r="O373" s="8" t="s">
        <v>631</v>
      </c>
      <c r="P373" s="10">
        <v>45750</v>
      </c>
    </row>
    <row r="374" spans="1:16" ht="90" x14ac:dyDescent="0.2">
      <c r="A374" s="3" t="s">
        <v>62</v>
      </c>
      <c r="B374" s="4" t="s">
        <v>62</v>
      </c>
      <c r="C374" s="4" t="s">
        <v>278</v>
      </c>
      <c r="D374" s="4" t="s">
        <v>367</v>
      </c>
      <c r="E374" s="4" t="s">
        <v>194</v>
      </c>
      <c r="F374" s="5">
        <v>60</v>
      </c>
      <c r="G374" s="6">
        <v>113.63</v>
      </c>
      <c r="H374" s="12">
        <f t="shared" si="52"/>
        <v>15.908200000000001</v>
      </c>
      <c r="I374" s="13">
        <f t="shared" si="53"/>
        <v>24.9986</v>
      </c>
      <c r="J374" s="13">
        <f t="shared" si="47"/>
        <v>154.5368</v>
      </c>
      <c r="K374" s="13">
        <f t="shared" si="44"/>
        <v>169.99048000000002</v>
      </c>
      <c r="L374" s="7"/>
      <c r="M374" s="4" t="s">
        <v>420</v>
      </c>
      <c r="N374" s="7" t="s">
        <v>1437</v>
      </c>
      <c r="O374" s="8" t="s">
        <v>949</v>
      </c>
      <c r="P374" s="10">
        <v>45750</v>
      </c>
    </row>
    <row r="375" spans="1:16" ht="75" x14ac:dyDescent="0.2">
      <c r="A375" s="3" t="s">
        <v>62</v>
      </c>
      <c r="B375" s="4" t="s">
        <v>62</v>
      </c>
      <c r="C375" s="4" t="s">
        <v>263</v>
      </c>
      <c r="D375" s="4" t="s">
        <v>302</v>
      </c>
      <c r="E375" s="4" t="s">
        <v>194</v>
      </c>
      <c r="F375" s="5">
        <v>20</v>
      </c>
      <c r="G375" s="6">
        <v>50</v>
      </c>
      <c r="H375" s="12">
        <f>G375*0.17</f>
        <v>8.5</v>
      </c>
      <c r="I375" s="13">
        <f>G375*0.3</f>
        <v>15</v>
      </c>
      <c r="J375" s="13">
        <f t="shared" si="47"/>
        <v>73.5</v>
      </c>
      <c r="K375" s="13">
        <f t="shared" si="44"/>
        <v>80.850000000000009</v>
      </c>
      <c r="L375" s="7"/>
      <c r="M375" s="4" t="s">
        <v>481</v>
      </c>
      <c r="N375" s="7" t="s">
        <v>1437</v>
      </c>
      <c r="O375" s="8" t="s">
        <v>540</v>
      </c>
      <c r="P375" s="10">
        <v>45750</v>
      </c>
    </row>
    <row r="376" spans="1:16" ht="75" x14ac:dyDescent="0.2">
      <c r="A376" s="3" t="s">
        <v>62</v>
      </c>
      <c r="B376" s="4" t="s">
        <v>62</v>
      </c>
      <c r="C376" s="4" t="s">
        <v>258</v>
      </c>
      <c r="D376" s="4" t="s">
        <v>355</v>
      </c>
      <c r="E376" s="4" t="s">
        <v>194</v>
      </c>
      <c r="F376" s="5">
        <v>30</v>
      </c>
      <c r="G376" s="6">
        <v>61</v>
      </c>
      <c r="H376" s="12">
        <f>G376*0.17</f>
        <v>10.370000000000001</v>
      </c>
      <c r="I376" s="13">
        <f>G376*0.3</f>
        <v>18.3</v>
      </c>
      <c r="J376" s="13">
        <f t="shared" si="47"/>
        <v>89.67</v>
      </c>
      <c r="K376" s="13">
        <f t="shared" si="44"/>
        <v>98.637000000000015</v>
      </c>
      <c r="L376" s="7"/>
      <c r="M376" s="4" t="s">
        <v>562</v>
      </c>
      <c r="N376" s="7" t="s">
        <v>1437</v>
      </c>
      <c r="O376" s="8" t="s">
        <v>563</v>
      </c>
      <c r="P376" s="10">
        <v>45750</v>
      </c>
    </row>
    <row r="377" spans="1:16" ht="75" x14ac:dyDescent="0.2">
      <c r="A377" s="3" t="s">
        <v>62</v>
      </c>
      <c r="B377" s="4" t="s">
        <v>62</v>
      </c>
      <c r="C377" s="4" t="s">
        <v>201</v>
      </c>
      <c r="D377" s="4" t="s">
        <v>302</v>
      </c>
      <c r="E377" s="4" t="s">
        <v>194</v>
      </c>
      <c r="F377" s="5">
        <v>60</v>
      </c>
      <c r="G377" s="6">
        <v>150</v>
      </c>
      <c r="H377" s="12">
        <f>G377*0.14</f>
        <v>21.000000000000004</v>
      </c>
      <c r="I377" s="13">
        <f>G377*0.22</f>
        <v>33</v>
      </c>
      <c r="J377" s="13">
        <f t="shared" si="47"/>
        <v>204</v>
      </c>
      <c r="K377" s="13">
        <f t="shared" si="44"/>
        <v>224.4</v>
      </c>
      <c r="L377" s="7"/>
      <c r="M377" s="4" t="s">
        <v>481</v>
      </c>
      <c r="N377" s="7" t="s">
        <v>1437</v>
      </c>
      <c r="O377" s="8" t="s">
        <v>482</v>
      </c>
      <c r="P377" s="10">
        <v>45750</v>
      </c>
    </row>
    <row r="378" spans="1:16" ht="105" x14ac:dyDescent="0.2">
      <c r="A378" s="3" t="s">
        <v>62</v>
      </c>
      <c r="B378" s="4" t="s">
        <v>62</v>
      </c>
      <c r="C378" s="4" t="s">
        <v>1152</v>
      </c>
      <c r="D378" s="4" t="s">
        <v>158</v>
      </c>
      <c r="E378" s="4" t="s">
        <v>194</v>
      </c>
      <c r="F378" s="5">
        <v>60</v>
      </c>
      <c r="G378" s="6">
        <v>69.73</v>
      </c>
      <c r="H378" s="12">
        <f>G378*0.17</f>
        <v>11.854100000000001</v>
      </c>
      <c r="I378" s="13">
        <f>G378*0.3</f>
        <v>20.919</v>
      </c>
      <c r="J378" s="13">
        <f t="shared" si="47"/>
        <v>102.5031</v>
      </c>
      <c r="K378" s="13">
        <f t="shared" si="44"/>
        <v>112.75341000000002</v>
      </c>
      <c r="L378" s="7"/>
      <c r="M378" s="4" t="s">
        <v>473</v>
      </c>
      <c r="N378" s="7" t="s">
        <v>1437</v>
      </c>
      <c r="O378" s="8" t="s">
        <v>474</v>
      </c>
      <c r="P378" s="10">
        <v>45750</v>
      </c>
    </row>
    <row r="379" spans="1:16" ht="120" x14ac:dyDescent="0.2">
      <c r="A379" s="3" t="s">
        <v>62</v>
      </c>
      <c r="B379" s="4" t="s">
        <v>62</v>
      </c>
      <c r="C379" s="4" t="s">
        <v>581</v>
      </c>
      <c r="D379" s="4" t="s">
        <v>358</v>
      </c>
      <c r="E379" s="4" t="s">
        <v>194</v>
      </c>
      <c r="F379" s="5">
        <v>60</v>
      </c>
      <c r="G379" s="6">
        <v>52.06</v>
      </c>
      <c r="H379" s="12">
        <f>G379*0.17</f>
        <v>8.850200000000001</v>
      </c>
      <c r="I379" s="13">
        <f>G379*0.3</f>
        <v>15.618</v>
      </c>
      <c r="J379" s="13">
        <f t="shared" si="47"/>
        <v>76.528199999999998</v>
      </c>
      <c r="K379" s="13">
        <f t="shared" si="44"/>
        <v>84.181020000000004</v>
      </c>
      <c r="L379" s="7"/>
      <c r="M379" s="4" t="s">
        <v>892</v>
      </c>
      <c r="N379" s="7" t="s">
        <v>1437</v>
      </c>
      <c r="O379" s="8" t="s">
        <v>947</v>
      </c>
      <c r="P379" s="10">
        <v>45750</v>
      </c>
    </row>
    <row r="380" spans="1:16" ht="120" x14ac:dyDescent="0.2">
      <c r="A380" s="3" t="s">
        <v>62</v>
      </c>
      <c r="B380" s="4" t="s">
        <v>62</v>
      </c>
      <c r="C380" s="4" t="s">
        <v>581</v>
      </c>
      <c r="D380" s="4" t="s">
        <v>358</v>
      </c>
      <c r="E380" s="4" t="s">
        <v>194</v>
      </c>
      <c r="F380" s="5">
        <v>60</v>
      </c>
      <c r="G380" s="6">
        <v>52.06</v>
      </c>
      <c r="H380" s="12">
        <f>G380*0.17</f>
        <v>8.850200000000001</v>
      </c>
      <c r="I380" s="13">
        <f>G380*0.3</f>
        <v>15.618</v>
      </c>
      <c r="J380" s="13">
        <f t="shared" si="47"/>
        <v>76.528199999999998</v>
      </c>
      <c r="K380" s="13">
        <f t="shared" si="44"/>
        <v>84.181020000000004</v>
      </c>
      <c r="L380" s="7"/>
      <c r="M380" s="4" t="s">
        <v>104</v>
      </c>
      <c r="N380" s="7" t="s">
        <v>1437</v>
      </c>
      <c r="O380" s="8" t="s">
        <v>294</v>
      </c>
      <c r="P380" s="10">
        <v>45750</v>
      </c>
    </row>
    <row r="381" spans="1:16" ht="120" x14ac:dyDescent="0.2">
      <c r="A381" s="3" t="s">
        <v>62</v>
      </c>
      <c r="B381" s="4" t="s">
        <v>62</v>
      </c>
      <c r="C381" s="4" t="s">
        <v>893</v>
      </c>
      <c r="D381" s="4" t="s">
        <v>358</v>
      </c>
      <c r="E381" s="4" t="s">
        <v>194</v>
      </c>
      <c r="F381" s="5">
        <v>60</v>
      </c>
      <c r="G381" s="6">
        <v>104.12</v>
      </c>
      <c r="H381" s="12">
        <f>G381*0.14</f>
        <v>14.576800000000002</v>
      </c>
      <c r="I381" s="13">
        <f>G381*0.22</f>
        <v>22.906400000000001</v>
      </c>
      <c r="J381" s="13">
        <f t="shared" si="47"/>
        <v>141.60320000000002</v>
      </c>
      <c r="K381" s="13">
        <f t="shared" si="44"/>
        <v>155.76352000000003</v>
      </c>
      <c r="L381" s="7"/>
      <c r="M381" s="4" t="s">
        <v>892</v>
      </c>
      <c r="N381" s="7" t="s">
        <v>1437</v>
      </c>
      <c r="O381" s="8" t="s">
        <v>946</v>
      </c>
      <c r="P381" s="10">
        <v>45750</v>
      </c>
    </row>
    <row r="382" spans="1:16" ht="120" x14ac:dyDescent="0.2">
      <c r="A382" s="3" t="s">
        <v>62</v>
      </c>
      <c r="B382" s="4" t="s">
        <v>62</v>
      </c>
      <c r="C382" s="4" t="s">
        <v>893</v>
      </c>
      <c r="D382" s="4" t="s">
        <v>358</v>
      </c>
      <c r="E382" s="4" t="s">
        <v>194</v>
      </c>
      <c r="F382" s="5">
        <v>60</v>
      </c>
      <c r="G382" s="6">
        <v>104.12</v>
      </c>
      <c r="H382" s="12">
        <f>G382*0.14</f>
        <v>14.576800000000002</v>
      </c>
      <c r="I382" s="13">
        <f>G382*0.22</f>
        <v>22.906400000000001</v>
      </c>
      <c r="J382" s="13">
        <f t="shared" si="47"/>
        <v>141.60320000000002</v>
      </c>
      <c r="K382" s="13">
        <f t="shared" si="44"/>
        <v>155.76352000000003</v>
      </c>
      <c r="L382" s="7"/>
      <c r="M382" s="4" t="s">
        <v>104</v>
      </c>
      <c r="N382" s="7" t="s">
        <v>1437</v>
      </c>
      <c r="O382" s="8" t="s">
        <v>295</v>
      </c>
      <c r="P382" s="10">
        <v>45750</v>
      </c>
    </row>
    <row r="383" spans="1:16" ht="120" x14ac:dyDescent="0.2">
      <c r="A383" s="3" t="s">
        <v>62</v>
      </c>
      <c r="B383" s="4" t="s">
        <v>62</v>
      </c>
      <c r="C383" s="4" t="s">
        <v>379</v>
      </c>
      <c r="D383" s="4" t="s">
        <v>358</v>
      </c>
      <c r="E383" s="4" t="s">
        <v>194</v>
      </c>
      <c r="F383" s="5">
        <v>30</v>
      </c>
      <c r="G383" s="6">
        <v>116.75</v>
      </c>
      <c r="H383" s="12">
        <f>G383*0.14</f>
        <v>16.345000000000002</v>
      </c>
      <c r="I383" s="13">
        <f>G383*0.22</f>
        <v>25.684999999999999</v>
      </c>
      <c r="J383" s="13">
        <f t="shared" si="47"/>
        <v>158.78</v>
      </c>
      <c r="K383" s="13">
        <f t="shared" si="44"/>
        <v>174.65800000000002</v>
      </c>
      <c r="L383" s="7"/>
      <c r="M383" s="4" t="s">
        <v>894</v>
      </c>
      <c r="N383" s="7" t="s">
        <v>1437</v>
      </c>
      <c r="O383" s="8" t="s">
        <v>501</v>
      </c>
      <c r="P383" s="10">
        <v>45750</v>
      </c>
    </row>
    <row r="384" spans="1:16" ht="90" x14ac:dyDescent="0.2">
      <c r="A384" s="3" t="s">
        <v>62</v>
      </c>
      <c r="B384" s="4" t="s">
        <v>62</v>
      </c>
      <c r="C384" s="4" t="s">
        <v>620</v>
      </c>
      <c r="D384" s="4" t="s">
        <v>358</v>
      </c>
      <c r="E384" s="4" t="s">
        <v>194</v>
      </c>
      <c r="F384" s="5">
        <v>30</v>
      </c>
      <c r="G384" s="6">
        <v>116.75</v>
      </c>
      <c r="H384" s="12">
        <f>G384*0.14</f>
        <v>16.345000000000002</v>
      </c>
      <c r="I384" s="13">
        <f>G384*0.22</f>
        <v>25.684999999999999</v>
      </c>
      <c r="J384" s="13">
        <f t="shared" si="47"/>
        <v>158.78</v>
      </c>
      <c r="K384" s="13">
        <f t="shared" si="44"/>
        <v>174.65800000000002</v>
      </c>
      <c r="L384" s="7"/>
      <c r="M384" s="4" t="s">
        <v>894</v>
      </c>
      <c r="N384" s="7" t="s">
        <v>1437</v>
      </c>
      <c r="O384" s="8" t="s">
        <v>948</v>
      </c>
      <c r="P384" s="10">
        <v>45750</v>
      </c>
    </row>
    <row r="385" spans="1:16" ht="90" x14ac:dyDescent="0.2">
      <c r="A385" s="3" t="s">
        <v>62</v>
      </c>
      <c r="B385" s="4" t="s">
        <v>62</v>
      </c>
      <c r="C385" s="4" t="s">
        <v>620</v>
      </c>
      <c r="D385" s="4" t="s">
        <v>358</v>
      </c>
      <c r="E385" s="4" t="s">
        <v>194</v>
      </c>
      <c r="F385" s="5">
        <v>30</v>
      </c>
      <c r="G385" s="6">
        <v>116.75</v>
      </c>
      <c r="H385" s="12">
        <f>G385*0.14</f>
        <v>16.345000000000002</v>
      </c>
      <c r="I385" s="13">
        <f>G385*0.22</f>
        <v>25.684999999999999</v>
      </c>
      <c r="J385" s="13">
        <f t="shared" si="47"/>
        <v>158.78</v>
      </c>
      <c r="K385" s="13">
        <f t="shared" si="44"/>
        <v>174.65800000000002</v>
      </c>
      <c r="L385" s="7"/>
      <c r="M385" s="4" t="s">
        <v>894</v>
      </c>
      <c r="N385" s="7" t="s">
        <v>1437</v>
      </c>
      <c r="O385" s="8" t="s">
        <v>686</v>
      </c>
      <c r="P385" s="10">
        <v>45750</v>
      </c>
    </row>
    <row r="386" spans="1:16" ht="120" x14ac:dyDescent="0.2">
      <c r="A386" s="3" t="s">
        <v>62</v>
      </c>
      <c r="B386" s="4" t="s">
        <v>1043</v>
      </c>
      <c r="C386" s="4" t="s">
        <v>583</v>
      </c>
      <c r="D386" s="4" t="s">
        <v>394</v>
      </c>
      <c r="E386" s="4" t="s">
        <v>194</v>
      </c>
      <c r="F386" s="5">
        <v>60</v>
      </c>
      <c r="G386" s="6">
        <v>95</v>
      </c>
      <c r="H386" s="12">
        <f t="shared" ref="H386:H391" si="54">G386*0.17</f>
        <v>16.150000000000002</v>
      </c>
      <c r="I386" s="13">
        <f t="shared" ref="I386:I391" si="55">G386*0.3</f>
        <v>28.5</v>
      </c>
      <c r="J386" s="13">
        <f t="shared" si="47"/>
        <v>139.65</v>
      </c>
      <c r="K386" s="13">
        <f t="shared" si="44"/>
        <v>153.61500000000001</v>
      </c>
      <c r="L386" s="7"/>
      <c r="M386" s="4" t="s">
        <v>687</v>
      </c>
      <c r="N386" s="7" t="s">
        <v>1437</v>
      </c>
      <c r="O386" s="8" t="s">
        <v>1044</v>
      </c>
      <c r="P386" s="10">
        <v>45750</v>
      </c>
    </row>
    <row r="387" spans="1:16" ht="120" x14ac:dyDescent="0.2">
      <c r="A387" s="3" t="s">
        <v>62</v>
      </c>
      <c r="B387" s="4" t="s">
        <v>1043</v>
      </c>
      <c r="C387" s="4" t="s">
        <v>583</v>
      </c>
      <c r="D387" s="4" t="s">
        <v>394</v>
      </c>
      <c r="E387" s="4" t="s">
        <v>194</v>
      </c>
      <c r="F387" s="5">
        <v>60</v>
      </c>
      <c r="G387" s="6">
        <v>95</v>
      </c>
      <c r="H387" s="12">
        <f t="shared" si="54"/>
        <v>16.150000000000002</v>
      </c>
      <c r="I387" s="13">
        <f t="shared" si="55"/>
        <v>28.5</v>
      </c>
      <c r="J387" s="13">
        <f t="shared" si="47"/>
        <v>139.65</v>
      </c>
      <c r="K387" s="13">
        <f t="shared" si="44"/>
        <v>153.61500000000001</v>
      </c>
      <c r="L387" s="7"/>
      <c r="M387" s="4" t="s">
        <v>687</v>
      </c>
      <c r="N387" s="7" t="s">
        <v>1437</v>
      </c>
      <c r="O387" s="8" t="s">
        <v>1045</v>
      </c>
      <c r="P387" s="10">
        <v>45750</v>
      </c>
    </row>
    <row r="388" spans="1:16" ht="120" x14ac:dyDescent="0.2">
      <c r="A388" s="3" t="s">
        <v>62</v>
      </c>
      <c r="B388" s="4" t="s">
        <v>1043</v>
      </c>
      <c r="C388" s="4" t="s">
        <v>583</v>
      </c>
      <c r="D388" s="4" t="s">
        <v>394</v>
      </c>
      <c r="E388" s="4" t="s">
        <v>194</v>
      </c>
      <c r="F388" s="5">
        <v>60</v>
      </c>
      <c r="G388" s="6">
        <v>95</v>
      </c>
      <c r="H388" s="12">
        <f t="shared" si="54"/>
        <v>16.150000000000002</v>
      </c>
      <c r="I388" s="13">
        <f t="shared" si="55"/>
        <v>28.5</v>
      </c>
      <c r="J388" s="13">
        <f t="shared" si="47"/>
        <v>139.65</v>
      </c>
      <c r="K388" s="13">
        <f t="shared" ref="K388:K451" si="56">J388*1.1</f>
        <v>153.61500000000001</v>
      </c>
      <c r="L388" s="7"/>
      <c r="M388" s="4" t="s">
        <v>1105</v>
      </c>
      <c r="N388" s="7" t="s">
        <v>1437</v>
      </c>
      <c r="O388" s="8" t="s">
        <v>1106</v>
      </c>
      <c r="P388" s="10">
        <v>45750</v>
      </c>
    </row>
    <row r="389" spans="1:16" ht="120" x14ac:dyDescent="0.2">
      <c r="A389" s="3" t="s">
        <v>62</v>
      </c>
      <c r="B389" s="4" t="s">
        <v>1043</v>
      </c>
      <c r="C389" s="4" t="s">
        <v>583</v>
      </c>
      <c r="D389" s="4" t="s">
        <v>394</v>
      </c>
      <c r="E389" s="4" t="s">
        <v>194</v>
      </c>
      <c r="F389" s="5">
        <v>60</v>
      </c>
      <c r="G389" s="6">
        <v>95</v>
      </c>
      <c r="H389" s="12">
        <f t="shared" si="54"/>
        <v>16.150000000000002</v>
      </c>
      <c r="I389" s="13">
        <f t="shared" si="55"/>
        <v>28.5</v>
      </c>
      <c r="J389" s="13">
        <f t="shared" si="47"/>
        <v>139.65</v>
      </c>
      <c r="K389" s="13">
        <f t="shared" si="56"/>
        <v>153.61500000000001</v>
      </c>
      <c r="L389" s="7"/>
      <c r="M389" s="4" t="s">
        <v>1105</v>
      </c>
      <c r="N389" s="7" t="s">
        <v>1437</v>
      </c>
      <c r="O389" s="8" t="s">
        <v>1107</v>
      </c>
      <c r="P389" s="10">
        <v>45750</v>
      </c>
    </row>
    <row r="390" spans="1:16" ht="120" x14ac:dyDescent="0.2">
      <c r="A390" s="3" t="s">
        <v>62</v>
      </c>
      <c r="B390" s="4" t="s">
        <v>1043</v>
      </c>
      <c r="C390" s="4" t="s">
        <v>1108</v>
      </c>
      <c r="D390" s="4" t="s">
        <v>394</v>
      </c>
      <c r="E390" s="4" t="s">
        <v>194</v>
      </c>
      <c r="F390" s="5">
        <v>60</v>
      </c>
      <c r="G390" s="6">
        <v>95</v>
      </c>
      <c r="H390" s="12">
        <f t="shared" si="54"/>
        <v>16.150000000000002</v>
      </c>
      <c r="I390" s="13">
        <f t="shared" si="55"/>
        <v>28.5</v>
      </c>
      <c r="J390" s="13">
        <f t="shared" si="47"/>
        <v>139.65</v>
      </c>
      <c r="K390" s="13">
        <f t="shared" si="56"/>
        <v>153.61500000000001</v>
      </c>
      <c r="L390" s="7"/>
      <c r="M390" s="4" t="s">
        <v>1105</v>
      </c>
      <c r="N390" s="7" t="s">
        <v>1437</v>
      </c>
      <c r="O390" s="8" t="s">
        <v>1109</v>
      </c>
      <c r="P390" s="10">
        <v>45750</v>
      </c>
    </row>
    <row r="391" spans="1:16" ht="120" x14ac:dyDescent="0.2">
      <c r="A391" s="3" t="s">
        <v>62</v>
      </c>
      <c r="B391" s="4" t="s">
        <v>1043</v>
      </c>
      <c r="C391" s="4" t="s">
        <v>1108</v>
      </c>
      <c r="D391" s="4" t="s">
        <v>394</v>
      </c>
      <c r="E391" s="4" t="s">
        <v>194</v>
      </c>
      <c r="F391" s="5">
        <v>60</v>
      </c>
      <c r="G391" s="6">
        <v>95</v>
      </c>
      <c r="H391" s="12">
        <f t="shared" si="54"/>
        <v>16.150000000000002</v>
      </c>
      <c r="I391" s="13">
        <f t="shared" si="55"/>
        <v>28.5</v>
      </c>
      <c r="J391" s="13">
        <f t="shared" si="47"/>
        <v>139.65</v>
      </c>
      <c r="K391" s="13">
        <f t="shared" si="56"/>
        <v>153.61500000000001</v>
      </c>
      <c r="L391" s="7"/>
      <c r="M391" s="4" t="s">
        <v>1105</v>
      </c>
      <c r="N391" s="7" t="s">
        <v>1437</v>
      </c>
      <c r="O391" s="8" t="s">
        <v>1110</v>
      </c>
      <c r="P391" s="10">
        <v>45750</v>
      </c>
    </row>
    <row r="392" spans="1:16" ht="75" x14ac:dyDescent="0.2">
      <c r="A392" s="3" t="s">
        <v>62</v>
      </c>
      <c r="B392" s="4" t="s">
        <v>692</v>
      </c>
      <c r="C392" s="4" t="s">
        <v>201</v>
      </c>
      <c r="D392" s="4" t="s">
        <v>366</v>
      </c>
      <c r="E392" s="4" t="s">
        <v>194</v>
      </c>
      <c r="F392" s="5">
        <v>60</v>
      </c>
      <c r="G392" s="6">
        <v>151.19999999999999</v>
      </c>
      <c r="H392" s="12">
        <f>G392*0.14</f>
        <v>21.167999999999999</v>
      </c>
      <c r="I392" s="13">
        <f>G392*0.22</f>
        <v>33.263999999999996</v>
      </c>
      <c r="J392" s="13">
        <f t="shared" si="47"/>
        <v>205.63200000000001</v>
      </c>
      <c r="K392" s="13">
        <f t="shared" si="56"/>
        <v>226.19520000000003</v>
      </c>
      <c r="L392" s="7"/>
      <c r="M392" s="4" t="s">
        <v>560</v>
      </c>
      <c r="N392" s="7" t="s">
        <v>1437</v>
      </c>
      <c r="O392" s="8" t="s">
        <v>693</v>
      </c>
      <c r="P392" s="10">
        <v>45750</v>
      </c>
    </row>
    <row r="393" spans="1:16" ht="75" x14ac:dyDescent="0.2">
      <c r="A393" s="3" t="s">
        <v>62</v>
      </c>
      <c r="B393" s="4" t="s">
        <v>1145</v>
      </c>
      <c r="C393" s="4" t="s">
        <v>1153</v>
      </c>
      <c r="D393" s="4" t="s">
        <v>435</v>
      </c>
      <c r="E393" s="4" t="s">
        <v>194</v>
      </c>
      <c r="F393" s="5">
        <v>20</v>
      </c>
      <c r="G393" s="6">
        <v>35.86</v>
      </c>
      <c r="H393" s="12">
        <f t="shared" ref="H393:H398" si="57">G393*0.17</f>
        <v>6.0962000000000005</v>
      </c>
      <c r="I393" s="13">
        <f t="shared" ref="I393:I398" si="58">G393*0.3</f>
        <v>10.757999999999999</v>
      </c>
      <c r="J393" s="13">
        <f t="shared" si="47"/>
        <v>52.714200000000005</v>
      </c>
      <c r="K393" s="13">
        <f t="shared" si="56"/>
        <v>57.985620000000011</v>
      </c>
      <c r="L393" s="7"/>
      <c r="M393" s="4" t="s">
        <v>537</v>
      </c>
      <c r="N393" s="7" t="s">
        <v>1437</v>
      </c>
      <c r="O393" s="8" t="s">
        <v>538</v>
      </c>
      <c r="P393" s="10">
        <v>45750</v>
      </c>
    </row>
    <row r="394" spans="1:16" ht="75" x14ac:dyDescent="0.2">
      <c r="A394" s="3" t="s">
        <v>63</v>
      </c>
      <c r="B394" s="4" t="s">
        <v>64</v>
      </c>
      <c r="C394" s="4" t="s">
        <v>136</v>
      </c>
      <c r="D394" s="4" t="s">
        <v>158</v>
      </c>
      <c r="E394" s="4" t="s">
        <v>217</v>
      </c>
      <c r="F394" s="5">
        <v>10</v>
      </c>
      <c r="G394" s="6">
        <v>34.659999999999997</v>
      </c>
      <c r="H394" s="12">
        <f t="shared" si="57"/>
        <v>5.8921999999999999</v>
      </c>
      <c r="I394" s="13">
        <f t="shared" si="58"/>
        <v>10.397999999999998</v>
      </c>
      <c r="J394" s="13">
        <f t="shared" si="47"/>
        <v>50.950199999999995</v>
      </c>
      <c r="K394" s="13">
        <f t="shared" si="56"/>
        <v>56.04522</v>
      </c>
      <c r="L394" s="7"/>
      <c r="M394" s="4" t="s">
        <v>319</v>
      </c>
      <c r="N394" s="7" t="s">
        <v>1460</v>
      </c>
      <c r="O394" s="8" t="s">
        <v>561</v>
      </c>
      <c r="P394" s="10">
        <v>45749</v>
      </c>
    </row>
    <row r="395" spans="1:16" ht="75" x14ac:dyDescent="0.2">
      <c r="A395" s="3" t="s">
        <v>63</v>
      </c>
      <c r="B395" s="4" t="s">
        <v>64</v>
      </c>
      <c r="C395" s="4" t="s">
        <v>408</v>
      </c>
      <c r="D395" s="4" t="s">
        <v>158</v>
      </c>
      <c r="E395" s="4" t="s">
        <v>217</v>
      </c>
      <c r="F395" s="5">
        <v>10</v>
      </c>
      <c r="G395" s="6">
        <v>53.37</v>
      </c>
      <c r="H395" s="12">
        <f t="shared" si="57"/>
        <v>9.0729000000000006</v>
      </c>
      <c r="I395" s="13">
        <f t="shared" si="58"/>
        <v>16.010999999999999</v>
      </c>
      <c r="J395" s="13">
        <f t="shared" si="47"/>
        <v>78.45389999999999</v>
      </c>
      <c r="K395" s="13">
        <f t="shared" si="56"/>
        <v>86.299289999999999</v>
      </c>
      <c r="L395" s="7"/>
      <c r="M395" s="4" t="s">
        <v>319</v>
      </c>
      <c r="N395" s="7" t="s">
        <v>1468</v>
      </c>
      <c r="O395" s="8" t="s">
        <v>320</v>
      </c>
      <c r="P395" s="10">
        <v>45749</v>
      </c>
    </row>
    <row r="396" spans="1:16" ht="60" x14ac:dyDescent="0.2">
      <c r="A396" s="3" t="s">
        <v>63</v>
      </c>
      <c r="B396" s="4" t="s">
        <v>64</v>
      </c>
      <c r="C396" s="4" t="s">
        <v>353</v>
      </c>
      <c r="D396" s="4" t="s">
        <v>158</v>
      </c>
      <c r="E396" s="4" t="s">
        <v>217</v>
      </c>
      <c r="F396" s="5">
        <v>10</v>
      </c>
      <c r="G396" s="6">
        <v>53.37</v>
      </c>
      <c r="H396" s="12">
        <f t="shared" si="57"/>
        <v>9.0729000000000006</v>
      </c>
      <c r="I396" s="13">
        <f t="shared" si="58"/>
        <v>16.010999999999999</v>
      </c>
      <c r="J396" s="13">
        <f t="shared" si="47"/>
        <v>78.45389999999999</v>
      </c>
      <c r="K396" s="13">
        <f t="shared" si="56"/>
        <v>86.299289999999999</v>
      </c>
      <c r="L396" s="7"/>
      <c r="M396" s="4" t="s">
        <v>319</v>
      </c>
      <c r="N396" s="7" t="s">
        <v>1468</v>
      </c>
      <c r="O396" s="8" t="s">
        <v>684</v>
      </c>
      <c r="P396" s="10">
        <v>45749</v>
      </c>
    </row>
    <row r="397" spans="1:16" ht="75" x14ac:dyDescent="0.2">
      <c r="A397" s="3" t="s">
        <v>63</v>
      </c>
      <c r="B397" s="4" t="s">
        <v>64</v>
      </c>
      <c r="C397" s="4" t="s">
        <v>273</v>
      </c>
      <c r="D397" s="4" t="s">
        <v>158</v>
      </c>
      <c r="E397" s="4" t="s">
        <v>217</v>
      </c>
      <c r="F397" s="5">
        <v>10</v>
      </c>
      <c r="G397" s="6">
        <v>46.53</v>
      </c>
      <c r="H397" s="12">
        <f t="shared" si="57"/>
        <v>7.9101000000000008</v>
      </c>
      <c r="I397" s="13">
        <f t="shared" si="58"/>
        <v>13.959</v>
      </c>
      <c r="J397" s="13">
        <f t="shared" ref="J397:J460" si="59">G397+H397+I397</f>
        <v>68.399100000000004</v>
      </c>
      <c r="K397" s="13">
        <f t="shared" si="56"/>
        <v>75.239010000000007</v>
      </c>
      <c r="L397" s="7"/>
      <c r="M397" s="4" t="s">
        <v>319</v>
      </c>
      <c r="N397" s="7" t="s">
        <v>1468</v>
      </c>
      <c r="O397" s="8" t="s">
        <v>321</v>
      </c>
      <c r="P397" s="10">
        <v>45749</v>
      </c>
    </row>
    <row r="398" spans="1:16" ht="60" x14ac:dyDescent="0.2">
      <c r="A398" s="3" t="s">
        <v>63</v>
      </c>
      <c r="B398" s="4" t="s">
        <v>64</v>
      </c>
      <c r="C398" s="4" t="s">
        <v>480</v>
      </c>
      <c r="D398" s="4" t="s">
        <v>158</v>
      </c>
      <c r="E398" s="4" t="s">
        <v>217</v>
      </c>
      <c r="F398" s="5">
        <v>10</v>
      </c>
      <c r="G398" s="6">
        <v>46.53</v>
      </c>
      <c r="H398" s="12">
        <f t="shared" si="57"/>
        <v>7.9101000000000008</v>
      </c>
      <c r="I398" s="13">
        <f t="shared" si="58"/>
        <v>13.959</v>
      </c>
      <c r="J398" s="13">
        <f t="shared" si="59"/>
        <v>68.399100000000004</v>
      </c>
      <c r="K398" s="13">
        <f t="shared" si="56"/>
        <v>75.239010000000007</v>
      </c>
      <c r="L398" s="7"/>
      <c r="M398" s="4" t="s">
        <v>319</v>
      </c>
      <c r="N398" s="7" t="s">
        <v>1468</v>
      </c>
      <c r="O398" s="8" t="s">
        <v>683</v>
      </c>
      <c r="P398" s="10">
        <v>45749</v>
      </c>
    </row>
    <row r="399" spans="1:16" ht="75" x14ac:dyDescent="0.2">
      <c r="A399" s="3" t="s">
        <v>979</v>
      </c>
      <c r="B399" s="4" t="s">
        <v>979</v>
      </c>
      <c r="C399" s="4" t="s">
        <v>664</v>
      </c>
      <c r="D399" s="4" t="s">
        <v>407</v>
      </c>
      <c r="E399" s="4" t="s">
        <v>981</v>
      </c>
      <c r="F399" s="5">
        <v>28</v>
      </c>
      <c r="G399" s="6">
        <v>105.66</v>
      </c>
      <c r="H399" s="12">
        <f>G399*0.14</f>
        <v>14.792400000000001</v>
      </c>
      <c r="I399" s="13">
        <f>G399*0.22</f>
        <v>23.245200000000001</v>
      </c>
      <c r="J399" s="13">
        <f t="shared" si="59"/>
        <v>143.69759999999999</v>
      </c>
      <c r="K399" s="13">
        <f t="shared" si="56"/>
        <v>158.06736000000001</v>
      </c>
      <c r="L399" s="7"/>
      <c r="M399" s="4" t="s">
        <v>1419</v>
      </c>
      <c r="N399" s="7" t="s">
        <v>1916</v>
      </c>
      <c r="O399" s="8" t="s">
        <v>1021</v>
      </c>
      <c r="P399" s="10">
        <v>45757</v>
      </c>
    </row>
    <row r="400" spans="1:16" ht="75" x14ac:dyDescent="0.2">
      <c r="A400" s="3" t="s">
        <v>979</v>
      </c>
      <c r="B400" s="4" t="s">
        <v>979</v>
      </c>
      <c r="C400" s="4" t="s">
        <v>1418</v>
      </c>
      <c r="D400" s="4" t="s">
        <v>407</v>
      </c>
      <c r="E400" s="4" t="s">
        <v>981</v>
      </c>
      <c r="F400" s="5">
        <v>28</v>
      </c>
      <c r="G400" s="6">
        <v>66.69</v>
      </c>
      <c r="H400" s="12">
        <f>G400*0.17</f>
        <v>11.337300000000001</v>
      </c>
      <c r="I400" s="13">
        <f>G400*0.3</f>
        <v>20.006999999999998</v>
      </c>
      <c r="J400" s="13">
        <f t="shared" si="59"/>
        <v>98.034300000000002</v>
      </c>
      <c r="K400" s="13">
        <f t="shared" si="56"/>
        <v>107.83773000000001</v>
      </c>
      <c r="L400" s="7"/>
      <c r="M400" s="4" t="s">
        <v>1419</v>
      </c>
      <c r="N400" s="7" t="s">
        <v>1916</v>
      </c>
      <c r="O400" s="8" t="s">
        <v>1420</v>
      </c>
      <c r="P400" s="10">
        <v>45757</v>
      </c>
    </row>
    <row r="401" spans="1:16" ht="75" x14ac:dyDescent="0.2">
      <c r="A401" s="3" t="s">
        <v>979</v>
      </c>
      <c r="B401" s="4" t="s">
        <v>979</v>
      </c>
      <c r="C401" s="4" t="s">
        <v>357</v>
      </c>
      <c r="D401" s="4" t="s">
        <v>407</v>
      </c>
      <c r="E401" s="4" t="s">
        <v>981</v>
      </c>
      <c r="F401" s="5">
        <v>28</v>
      </c>
      <c r="G401" s="6">
        <v>94.92</v>
      </c>
      <c r="H401" s="12">
        <f>G401*0.17</f>
        <v>16.136400000000002</v>
      </c>
      <c r="I401" s="13">
        <f>G401*0.3</f>
        <v>28.475999999999999</v>
      </c>
      <c r="J401" s="13">
        <f t="shared" si="59"/>
        <v>139.5324</v>
      </c>
      <c r="K401" s="13">
        <f t="shared" si="56"/>
        <v>153.48564000000002</v>
      </c>
      <c r="L401" s="7"/>
      <c r="M401" s="4" t="s">
        <v>1419</v>
      </c>
      <c r="N401" s="7" t="s">
        <v>1916</v>
      </c>
      <c r="O401" s="8" t="s">
        <v>1020</v>
      </c>
      <c r="P401" s="10">
        <v>45757</v>
      </c>
    </row>
    <row r="402" spans="1:16" ht="225" x14ac:dyDescent="0.2">
      <c r="A402" s="3" t="s">
        <v>979</v>
      </c>
      <c r="B402" s="4" t="s">
        <v>980</v>
      </c>
      <c r="C402" s="4" t="s">
        <v>393</v>
      </c>
      <c r="D402" s="4" t="s">
        <v>433</v>
      </c>
      <c r="E402" s="4" t="s">
        <v>981</v>
      </c>
      <c r="F402" s="5">
        <v>30</v>
      </c>
      <c r="G402" s="6">
        <v>131.9</v>
      </c>
      <c r="H402" s="12">
        <f>G402*0.14</f>
        <v>18.466000000000001</v>
      </c>
      <c r="I402" s="13">
        <f>G402*0.22</f>
        <v>29.018000000000001</v>
      </c>
      <c r="J402" s="13">
        <f t="shared" si="59"/>
        <v>179.38400000000001</v>
      </c>
      <c r="K402" s="13">
        <f t="shared" si="56"/>
        <v>197.32240000000004</v>
      </c>
      <c r="L402" s="7"/>
      <c r="M402" s="4" t="s">
        <v>1008</v>
      </c>
      <c r="N402" s="7" t="s">
        <v>1919</v>
      </c>
      <c r="O402" s="8" t="s">
        <v>1009</v>
      </c>
      <c r="P402" s="10">
        <v>45757</v>
      </c>
    </row>
    <row r="403" spans="1:16" ht="225" x14ac:dyDescent="0.2">
      <c r="A403" s="3" t="s">
        <v>979</v>
      </c>
      <c r="B403" s="4" t="s">
        <v>980</v>
      </c>
      <c r="C403" s="4" t="s">
        <v>607</v>
      </c>
      <c r="D403" s="4" t="s">
        <v>433</v>
      </c>
      <c r="E403" s="4" t="s">
        <v>981</v>
      </c>
      <c r="F403" s="5">
        <v>30</v>
      </c>
      <c r="G403" s="6">
        <v>106.1</v>
      </c>
      <c r="H403" s="12">
        <f>G403*0.14</f>
        <v>14.854000000000001</v>
      </c>
      <c r="I403" s="13">
        <f>G403*0.22</f>
        <v>23.341999999999999</v>
      </c>
      <c r="J403" s="13">
        <f t="shared" si="59"/>
        <v>144.29599999999999</v>
      </c>
      <c r="K403" s="13">
        <f t="shared" si="56"/>
        <v>158.72560000000001</v>
      </c>
      <c r="L403" s="7"/>
      <c r="M403" s="4" t="s">
        <v>1008</v>
      </c>
      <c r="N403" s="7" t="s">
        <v>1919</v>
      </c>
      <c r="O403" s="8" t="s">
        <v>1010</v>
      </c>
      <c r="P403" s="10">
        <v>45757</v>
      </c>
    </row>
    <row r="404" spans="1:16" ht="75" x14ac:dyDescent="0.2">
      <c r="A404" s="3" t="s">
        <v>979</v>
      </c>
      <c r="B404" s="4" t="s">
        <v>1027</v>
      </c>
      <c r="C404" s="4" t="s">
        <v>274</v>
      </c>
      <c r="D404" s="4" t="s">
        <v>642</v>
      </c>
      <c r="E404" s="4" t="s">
        <v>981</v>
      </c>
      <c r="F404" s="5">
        <v>28</v>
      </c>
      <c r="G404" s="6">
        <v>154.16</v>
      </c>
      <c r="H404" s="12">
        <f>G404*0.14</f>
        <v>21.5824</v>
      </c>
      <c r="I404" s="13">
        <f>G404*0.22</f>
        <v>33.915199999999999</v>
      </c>
      <c r="J404" s="13">
        <f t="shared" si="59"/>
        <v>209.6576</v>
      </c>
      <c r="K404" s="13">
        <f t="shared" si="56"/>
        <v>230.62336000000002</v>
      </c>
      <c r="L404" s="7"/>
      <c r="M404" s="4" t="s">
        <v>1469</v>
      </c>
      <c r="N404" s="7" t="s">
        <v>1470</v>
      </c>
      <c r="O404" s="8" t="s">
        <v>1028</v>
      </c>
      <c r="P404" s="10">
        <v>45751</v>
      </c>
    </row>
    <row r="405" spans="1:16" ht="75" x14ac:dyDescent="0.2">
      <c r="A405" s="3" t="s">
        <v>979</v>
      </c>
      <c r="B405" s="4" t="s">
        <v>1027</v>
      </c>
      <c r="C405" s="4" t="s">
        <v>275</v>
      </c>
      <c r="D405" s="4" t="s">
        <v>642</v>
      </c>
      <c r="E405" s="4" t="s">
        <v>981</v>
      </c>
      <c r="F405" s="5">
        <v>28</v>
      </c>
      <c r="G405" s="6">
        <v>105.72</v>
      </c>
      <c r="H405" s="12">
        <f>G405*0.14</f>
        <v>14.800800000000001</v>
      </c>
      <c r="I405" s="13">
        <f>G405*0.22</f>
        <v>23.258399999999998</v>
      </c>
      <c r="J405" s="13">
        <f t="shared" si="59"/>
        <v>143.7792</v>
      </c>
      <c r="K405" s="13">
        <f t="shared" si="56"/>
        <v>158.15712000000002</v>
      </c>
      <c r="L405" s="7"/>
      <c r="M405" s="4" t="s">
        <v>1469</v>
      </c>
      <c r="N405" s="7" t="s">
        <v>1470</v>
      </c>
      <c r="O405" s="8" t="s">
        <v>1029</v>
      </c>
      <c r="P405" s="10">
        <v>45751</v>
      </c>
    </row>
    <row r="406" spans="1:16" ht="120" x14ac:dyDescent="0.2">
      <c r="A406" s="3" t="s">
        <v>139</v>
      </c>
      <c r="B406" s="4" t="s">
        <v>1301</v>
      </c>
      <c r="C406" s="4" t="s">
        <v>388</v>
      </c>
      <c r="D406" s="4" t="s">
        <v>362</v>
      </c>
      <c r="E406" s="4" t="s">
        <v>262</v>
      </c>
      <c r="F406" s="5">
        <v>30</v>
      </c>
      <c r="G406" s="6">
        <v>2405.48</v>
      </c>
      <c r="H406" s="12">
        <f t="shared" ref="H406:H441" si="60">G406*0.1</f>
        <v>240.548</v>
      </c>
      <c r="I406" s="13">
        <f t="shared" ref="I406:I441" si="61">G406*0.15</f>
        <v>360.822</v>
      </c>
      <c r="J406" s="13">
        <f t="shared" si="59"/>
        <v>3006.8500000000004</v>
      </c>
      <c r="K406" s="13">
        <f t="shared" si="56"/>
        <v>3307.5350000000008</v>
      </c>
      <c r="L406" s="7"/>
      <c r="M406" s="4" t="s">
        <v>1352</v>
      </c>
      <c r="N406" s="7" t="s">
        <v>1925</v>
      </c>
      <c r="O406" s="8" t="s">
        <v>1362</v>
      </c>
      <c r="P406" s="10">
        <v>45758</v>
      </c>
    </row>
    <row r="407" spans="1:16" ht="120" x14ac:dyDescent="0.2">
      <c r="A407" s="3" t="s">
        <v>139</v>
      </c>
      <c r="B407" s="4" t="s">
        <v>1301</v>
      </c>
      <c r="C407" s="4" t="s">
        <v>1424</v>
      </c>
      <c r="D407" s="4" t="s">
        <v>362</v>
      </c>
      <c r="E407" s="4" t="s">
        <v>262</v>
      </c>
      <c r="F407" s="5">
        <v>98</v>
      </c>
      <c r="G407" s="6">
        <v>7637.9</v>
      </c>
      <c r="H407" s="12">
        <f t="shared" si="60"/>
        <v>763.79</v>
      </c>
      <c r="I407" s="13">
        <f t="shared" si="61"/>
        <v>1145.6849999999999</v>
      </c>
      <c r="J407" s="13">
        <f t="shared" si="59"/>
        <v>9547.3749999999982</v>
      </c>
      <c r="K407" s="13">
        <f t="shared" si="56"/>
        <v>10502.112499999999</v>
      </c>
      <c r="L407" s="7"/>
      <c r="M407" s="4" t="s">
        <v>1352</v>
      </c>
      <c r="N407" s="7" t="s">
        <v>1925</v>
      </c>
      <c r="O407" s="8" t="s">
        <v>1363</v>
      </c>
      <c r="P407" s="10">
        <v>45758</v>
      </c>
    </row>
    <row r="408" spans="1:16" ht="90" x14ac:dyDescent="0.2">
      <c r="A408" s="3" t="s">
        <v>139</v>
      </c>
      <c r="B408" s="4" t="s">
        <v>1301</v>
      </c>
      <c r="C408" s="4" t="s">
        <v>1364</v>
      </c>
      <c r="D408" s="4" t="s">
        <v>362</v>
      </c>
      <c r="E408" s="4" t="s">
        <v>262</v>
      </c>
      <c r="F408" s="5">
        <v>98</v>
      </c>
      <c r="G408" s="6">
        <v>7637.9</v>
      </c>
      <c r="H408" s="12">
        <f t="shared" si="60"/>
        <v>763.79</v>
      </c>
      <c r="I408" s="13">
        <f t="shared" si="61"/>
        <v>1145.6849999999999</v>
      </c>
      <c r="J408" s="13">
        <f t="shared" si="59"/>
        <v>9547.3749999999982</v>
      </c>
      <c r="K408" s="13">
        <f t="shared" si="56"/>
        <v>10502.112499999999</v>
      </c>
      <c r="L408" s="7"/>
      <c r="M408" s="4" t="s">
        <v>1352</v>
      </c>
      <c r="N408" s="7" t="s">
        <v>1925</v>
      </c>
      <c r="O408" s="8" t="s">
        <v>1365</v>
      </c>
      <c r="P408" s="10">
        <v>45758</v>
      </c>
    </row>
    <row r="409" spans="1:16" ht="120" x14ac:dyDescent="0.2">
      <c r="A409" s="3" t="s">
        <v>139</v>
      </c>
      <c r="B409" s="4" t="s">
        <v>1301</v>
      </c>
      <c r="C409" s="4" t="s">
        <v>1355</v>
      </c>
      <c r="D409" s="4" t="s">
        <v>362</v>
      </c>
      <c r="E409" s="4" t="s">
        <v>262</v>
      </c>
      <c r="F409" s="5">
        <v>56</v>
      </c>
      <c r="G409" s="6">
        <v>2392.85</v>
      </c>
      <c r="H409" s="12">
        <f t="shared" si="60"/>
        <v>239.285</v>
      </c>
      <c r="I409" s="13">
        <f t="shared" si="61"/>
        <v>358.92749999999995</v>
      </c>
      <c r="J409" s="13">
        <f t="shared" si="59"/>
        <v>2991.0624999999995</v>
      </c>
      <c r="K409" s="13">
        <f t="shared" si="56"/>
        <v>3290.1687499999998</v>
      </c>
      <c r="L409" s="7"/>
      <c r="M409" s="4" t="s">
        <v>1352</v>
      </c>
      <c r="N409" s="7" t="s">
        <v>1925</v>
      </c>
      <c r="O409" s="8" t="s">
        <v>1356</v>
      </c>
      <c r="P409" s="10">
        <v>45758</v>
      </c>
    </row>
    <row r="410" spans="1:16" ht="120" x14ac:dyDescent="0.2">
      <c r="A410" s="3" t="s">
        <v>139</v>
      </c>
      <c r="B410" s="4" t="s">
        <v>1301</v>
      </c>
      <c r="C410" s="4" t="s">
        <v>1357</v>
      </c>
      <c r="D410" s="4" t="s">
        <v>362</v>
      </c>
      <c r="E410" s="4" t="s">
        <v>262</v>
      </c>
      <c r="F410" s="5">
        <v>98</v>
      </c>
      <c r="G410" s="6">
        <v>4166.9399999999996</v>
      </c>
      <c r="H410" s="12">
        <f t="shared" si="60"/>
        <v>416.69399999999996</v>
      </c>
      <c r="I410" s="13">
        <f t="shared" si="61"/>
        <v>625.04099999999994</v>
      </c>
      <c r="J410" s="13">
        <f t="shared" si="59"/>
        <v>5208.6750000000002</v>
      </c>
      <c r="K410" s="13">
        <f t="shared" si="56"/>
        <v>5729.5425000000005</v>
      </c>
      <c r="L410" s="7"/>
      <c r="M410" s="4" t="s">
        <v>1352</v>
      </c>
      <c r="N410" s="7" t="s">
        <v>1925</v>
      </c>
      <c r="O410" s="8" t="s">
        <v>1358</v>
      </c>
      <c r="P410" s="10">
        <v>45758</v>
      </c>
    </row>
    <row r="411" spans="1:16" ht="90" x14ac:dyDescent="0.2">
      <c r="A411" s="3" t="s">
        <v>139</v>
      </c>
      <c r="B411" s="4" t="s">
        <v>1301</v>
      </c>
      <c r="C411" s="4" t="s">
        <v>1254</v>
      </c>
      <c r="D411" s="4" t="s">
        <v>362</v>
      </c>
      <c r="E411" s="4" t="s">
        <v>262</v>
      </c>
      <c r="F411" s="5">
        <v>56</v>
      </c>
      <c r="G411" s="6">
        <v>2392.85</v>
      </c>
      <c r="H411" s="12">
        <f t="shared" si="60"/>
        <v>239.285</v>
      </c>
      <c r="I411" s="13">
        <f t="shared" si="61"/>
        <v>358.92749999999995</v>
      </c>
      <c r="J411" s="13">
        <f t="shared" si="59"/>
        <v>2991.0624999999995</v>
      </c>
      <c r="K411" s="13">
        <f t="shared" si="56"/>
        <v>3290.1687499999998</v>
      </c>
      <c r="L411" s="7"/>
      <c r="M411" s="4" t="s">
        <v>1352</v>
      </c>
      <c r="N411" s="7" t="s">
        <v>1925</v>
      </c>
      <c r="O411" s="8" t="s">
        <v>1359</v>
      </c>
      <c r="P411" s="10">
        <v>45758</v>
      </c>
    </row>
    <row r="412" spans="1:16" ht="120" x14ac:dyDescent="0.2">
      <c r="A412" s="3" t="s">
        <v>139</v>
      </c>
      <c r="B412" s="4" t="s">
        <v>1301</v>
      </c>
      <c r="C412" s="4" t="s">
        <v>1353</v>
      </c>
      <c r="D412" s="4" t="s">
        <v>362</v>
      </c>
      <c r="E412" s="4" t="s">
        <v>262</v>
      </c>
      <c r="F412" s="5">
        <v>56</v>
      </c>
      <c r="G412" s="6">
        <v>2392.85</v>
      </c>
      <c r="H412" s="12">
        <f t="shared" si="60"/>
        <v>239.285</v>
      </c>
      <c r="I412" s="13">
        <f t="shared" si="61"/>
        <v>358.92749999999995</v>
      </c>
      <c r="J412" s="13">
        <f t="shared" si="59"/>
        <v>2991.0624999999995</v>
      </c>
      <c r="K412" s="13">
        <f t="shared" si="56"/>
        <v>3290.1687499999998</v>
      </c>
      <c r="L412" s="7"/>
      <c r="M412" s="4" t="s">
        <v>1352</v>
      </c>
      <c r="N412" s="7" t="s">
        <v>1925</v>
      </c>
      <c r="O412" s="8" t="s">
        <v>1354</v>
      </c>
      <c r="P412" s="10">
        <v>45758</v>
      </c>
    </row>
    <row r="413" spans="1:16" ht="90" x14ac:dyDescent="0.2">
      <c r="A413" s="3" t="s">
        <v>139</v>
      </c>
      <c r="B413" s="4" t="s">
        <v>1301</v>
      </c>
      <c r="C413" s="4" t="s">
        <v>1360</v>
      </c>
      <c r="D413" s="4" t="s">
        <v>362</v>
      </c>
      <c r="E413" s="4" t="s">
        <v>262</v>
      </c>
      <c r="F413" s="5">
        <v>98</v>
      </c>
      <c r="G413" s="6">
        <v>4166.9399999999996</v>
      </c>
      <c r="H413" s="12">
        <f t="shared" si="60"/>
        <v>416.69399999999996</v>
      </c>
      <c r="I413" s="13">
        <f t="shared" si="61"/>
        <v>625.04099999999994</v>
      </c>
      <c r="J413" s="13">
        <f t="shared" si="59"/>
        <v>5208.6750000000002</v>
      </c>
      <c r="K413" s="13">
        <f t="shared" si="56"/>
        <v>5729.5425000000005</v>
      </c>
      <c r="L413" s="7"/>
      <c r="M413" s="4" t="s">
        <v>1352</v>
      </c>
      <c r="N413" s="7" t="s">
        <v>1925</v>
      </c>
      <c r="O413" s="8" t="s">
        <v>1361</v>
      </c>
      <c r="P413" s="10">
        <v>45758</v>
      </c>
    </row>
    <row r="414" spans="1:16" ht="120" x14ac:dyDescent="0.2">
      <c r="A414" s="3" t="s">
        <v>139</v>
      </c>
      <c r="B414" s="4" t="s">
        <v>1301</v>
      </c>
      <c r="C414" s="4" t="s">
        <v>1926</v>
      </c>
      <c r="D414" s="4" t="s">
        <v>362</v>
      </c>
      <c r="E414" s="4" t="s">
        <v>262</v>
      </c>
      <c r="F414" s="5">
        <v>28</v>
      </c>
      <c r="G414" s="6">
        <v>2177.06</v>
      </c>
      <c r="H414" s="12">
        <f t="shared" si="60"/>
        <v>217.70600000000002</v>
      </c>
      <c r="I414" s="13">
        <f t="shared" si="61"/>
        <v>326.55899999999997</v>
      </c>
      <c r="J414" s="13">
        <f t="shared" si="59"/>
        <v>2721.3249999999998</v>
      </c>
      <c r="K414" s="13">
        <f t="shared" si="56"/>
        <v>2993.4575</v>
      </c>
      <c r="L414" s="7"/>
      <c r="M414" s="4" t="s">
        <v>1352</v>
      </c>
      <c r="N414" s="7" t="s">
        <v>1925</v>
      </c>
      <c r="O414" s="8" t="s">
        <v>1367</v>
      </c>
      <c r="P414" s="10">
        <v>45758</v>
      </c>
    </row>
    <row r="415" spans="1:16" ht="120" x14ac:dyDescent="0.2">
      <c r="A415" s="3" t="s">
        <v>139</v>
      </c>
      <c r="B415" s="4" t="s">
        <v>1301</v>
      </c>
      <c r="C415" s="4" t="s">
        <v>1368</v>
      </c>
      <c r="D415" s="4" t="s">
        <v>362</v>
      </c>
      <c r="E415" s="4" t="s">
        <v>262</v>
      </c>
      <c r="F415" s="5">
        <v>98</v>
      </c>
      <c r="G415" s="6">
        <v>7623.18</v>
      </c>
      <c r="H415" s="12">
        <f t="shared" si="60"/>
        <v>762.3180000000001</v>
      </c>
      <c r="I415" s="13">
        <f t="shared" si="61"/>
        <v>1143.4770000000001</v>
      </c>
      <c r="J415" s="13">
        <f t="shared" si="59"/>
        <v>9528.9750000000004</v>
      </c>
      <c r="K415" s="13">
        <f t="shared" si="56"/>
        <v>10481.872500000001</v>
      </c>
      <c r="L415" s="7"/>
      <c r="M415" s="4" t="s">
        <v>1352</v>
      </c>
      <c r="N415" s="7" t="s">
        <v>1925</v>
      </c>
      <c r="O415" s="8" t="s">
        <v>1369</v>
      </c>
      <c r="P415" s="10">
        <v>45758</v>
      </c>
    </row>
    <row r="416" spans="1:16" ht="120" x14ac:dyDescent="0.2">
      <c r="A416" s="3" t="s">
        <v>139</v>
      </c>
      <c r="B416" s="4" t="s">
        <v>1301</v>
      </c>
      <c r="C416" s="4" t="s">
        <v>1389</v>
      </c>
      <c r="D416" s="4" t="s">
        <v>362</v>
      </c>
      <c r="E416" s="4" t="s">
        <v>262</v>
      </c>
      <c r="F416" s="5">
        <v>28</v>
      </c>
      <c r="G416" s="6">
        <v>2177.06</v>
      </c>
      <c r="H416" s="12">
        <f t="shared" si="60"/>
        <v>217.70600000000002</v>
      </c>
      <c r="I416" s="13">
        <f t="shared" si="61"/>
        <v>326.55899999999997</v>
      </c>
      <c r="J416" s="13">
        <f t="shared" si="59"/>
        <v>2721.3249999999998</v>
      </c>
      <c r="K416" s="13">
        <f t="shared" si="56"/>
        <v>2993.4575</v>
      </c>
      <c r="L416" s="7"/>
      <c r="M416" s="4" t="s">
        <v>1352</v>
      </c>
      <c r="N416" s="7" t="s">
        <v>1925</v>
      </c>
      <c r="O416" s="8" t="s">
        <v>1366</v>
      </c>
      <c r="P416" s="10">
        <v>45758</v>
      </c>
    </row>
    <row r="417" spans="1:16" ht="90" x14ac:dyDescent="0.2">
      <c r="A417" s="3" t="s">
        <v>139</v>
      </c>
      <c r="B417" s="4" t="s">
        <v>1301</v>
      </c>
      <c r="C417" s="4" t="s">
        <v>1370</v>
      </c>
      <c r="D417" s="4" t="s">
        <v>362</v>
      </c>
      <c r="E417" s="4" t="s">
        <v>262</v>
      </c>
      <c r="F417" s="5">
        <v>98</v>
      </c>
      <c r="G417" s="6">
        <v>7623.18</v>
      </c>
      <c r="H417" s="12">
        <f t="shared" si="60"/>
        <v>762.3180000000001</v>
      </c>
      <c r="I417" s="13">
        <f t="shared" si="61"/>
        <v>1143.4770000000001</v>
      </c>
      <c r="J417" s="13">
        <f t="shared" si="59"/>
        <v>9528.9750000000004</v>
      </c>
      <c r="K417" s="13">
        <f t="shared" si="56"/>
        <v>10481.872500000001</v>
      </c>
      <c r="L417" s="7"/>
      <c r="M417" s="4" t="s">
        <v>1352</v>
      </c>
      <c r="N417" s="7" t="s">
        <v>1925</v>
      </c>
      <c r="O417" s="8" t="s">
        <v>1371</v>
      </c>
      <c r="P417" s="10">
        <v>45758</v>
      </c>
    </row>
    <row r="418" spans="1:16" ht="120" x14ac:dyDescent="0.2">
      <c r="A418" s="3" t="s">
        <v>139</v>
      </c>
      <c r="B418" s="4" t="s">
        <v>1836</v>
      </c>
      <c r="C418" s="4" t="s">
        <v>436</v>
      </c>
      <c r="D418" s="4" t="s">
        <v>1837</v>
      </c>
      <c r="E418" s="4" t="s">
        <v>262</v>
      </c>
      <c r="F418" s="5">
        <v>30</v>
      </c>
      <c r="G418" s="6">
        <v>2149.96</v>
      </c>
      <c r="H418" s="12">
        <f t="shared" si="60"/>
        <v>214.99600000000001</v>
      </c>
      <c r="I418" s="13">
        <f t="shared" si="61"/>
        <v>322.49399999999997</v>
      </c>
      <c r="J418" s="13">
        <f t="shared" si="59"/>
        <v>2687.4500000000003</v>
      </c>
      <c r="K418" s="13">
        <f t="shared" si="56"/>
        <v>2956.1950000000006</v>
      </c>
      <c r="L418" s="7"/>
      <c r="M418" s="4" t="s">
        <v>1838</v>
      </c>
      <c r="N418" s="7" t="s">
        <v>1839</v>
      </c>
      <c r="O418" s="8" t="s">
        <v>1845</v>
      </c>
      <c r="P418" s="10">
        <v>45757</v>
      </c>
    </row>
    <row r="419" spans="1:16" ht="120" x14ac:dyDescent="0.2">
      <c r="A419" s="3" t="s">
        <v>139</v>
      </c>
      <c r="B419" s="4" t="s">
        <v>1836</v>
      </c>
      <c r="C419" s="4" t="s">
        <v>667</v>
      </c>
      <c r="D419" s="4" t="s">
        <v>1837</v>
      </c>
      <c r="E419" s="4" t="s">
        <v>262</v>
      </c>
      <c r="F419" s="5">
        <v>28</v>
      </c>
      <c r="G419" s="6">
        <v>1944.85</v>
      </c>
      <c r="H419" s="12">
        <f t="shared" si="60"/>
        <v>194.48500000000001</v>
      </c>
      <c r="I419" s="13">
        <f t="shared" si="61"/>
        <v>291.72749999999996</v>
      </c>
      <c r="J419" s="13">
        <f t="shared" si="59"/>
        <v>2431.0625</v>
      </c>
      <c r="K419" s="13">
        <f t="shared" si="56"/>
        <v>2674.1687500000003</v>
      </c>
      <c r="L419" s="7"/>
      <c r="M419" s="4" t="s">
        <v>1838</v>
      </c>
      <c r="N419" s="7" t="s">
        <v>1839</v>
      </c>
      <c r="O419" s="8" t="s">
        <v>1841</v>
      </c>
      <c r="P419" s="10">
        <v>45757</v>
      </c>
    </row>
    <row r="420" spans="1:16" ht="120" x14ac:dyDescent="0.2">
      <c r="A420" s="3" t="s">
        <v>139</v>
      </c>
      <c r="B420" s="4" t="s">
        <v>1836</v>
      </c>
      <c r="C420" s="4" t="s">
        <v>791</v>
      </c>
      <c r="D420" s="4" t="s">
        <v>1837</v>
      </c>
      <c r="E420" s="4" t="s">
        <v>262</v>
      </c>
      <c r="F420" s="5">
        <v>56</v>
      </c>
      <c r="G420" s="6">
        <v>3811.34</v>
      </c>
      <c r="H420" s="12">
        <f t="shared" si="60"/>
        <v>381.13400000000001</v>
      </c>
      <c r="I420" s="13">
        <f t="shared" si="61"/>
        <v>571.70100000000002</v>
      </c>
      <c r="J420" s="13">
        <f t="shared" si="59"/>
        <v>4764.1750000000002</v>
      </c>
      <c r="K420" s="13">
        <f t="shared" si="56"/>
        <v>5240.5925000000007</v>
      </c>
      <c r="L420" s="7"/>
      <c r="M420" s="4" t="s">
        <v>1838</v>
      </c>
      <c r="N420" s="7" t="s">
        <v>1839</v>
      </c>
      <c r="O420" s="8" t="s">
        <v>1849</v>
      </c>
      <c r="P420" s="10">
        <v>45757</v>
      </c>
    </row>
    <row r="421" spans="1:16" ht="120" x14ac:dyDescent="0.2">
      <c r="A421" s="3" t="s">
        <v>139</v>
      </c>
      <c r="B421" s="4" t="s">
        <v>1836</v>
      </c>
      <c r="C421" s="4" t="s">
        <v>1412</v>
      </c>
      <c r="D421" s="4" t="s">
        <v>1837</v>
      </c>
      <c r="E421" s="4" t="s">
        <v>262</v>
      </c>
      <c r="F421" s="5">
        <v>98</v>
      </c>
      <c r="G421" s="6">
        <v>6316.93</v>
      </c>
      <c r="H421" s="12">
        <f t="shared" si="60"/>
        <v>631.6930000000001</v>
      </c>
      <c r="I421" s="13">
        <f t="shared" si="61"/>
        <v>947.53949999999998</v>
      </c>
      <c r="J421" s="13">
        <f t="shared" si="59"/>
        <v>7896.1625000000004</v>
      </c>
      <c r="K421" s="13">
        <f t="shared" si="56"/>
        <v>8685.7787500000013</v>
      </c>
      <c r="L421" s="7"/>
      <c r="M421" s="4" t="s">
        <v>1838</v>
      </c>
      <c r="N421" s="7" t="s">
        <v>1839</v>
      </c>
      <c r="O421" s="8" t="s">
        <v>1854</v>
      </c>
      <c r="P421" s="10">
        <v>45757</v>
      </c>
    </row>
    <row r="422" spans="1:16" ht="120" x14ac:dyDescent="0.2">
      <c r="A422" s="3" t="s">
        <v>139</v>
      </c>
      <c r="B422" s="4" t="s">
        <v>1836</v>
      </c>
      <c r="C422" s="4" t="s">
        <v>1293</v>
      </c>
      <c r="D422" s="4" t="s">
        <v>1837</v>
      </c>
      <c r="E422" s="4" t="s">
        <v>262</v>
      </c>
      <c r="F422" s="5">
        <v>30</v>
      </c>
      <c r="G422" s="6">
        <v>2090.0500000000002</v>
      </c>
      <c r="H422" s="12">
        <f t="shared" si="60"/>
        <v>209.00500000000002</v>
      </c>
      <c r="I422" s="13">
        <f t="shared" si="61"/>
        <v>313.50749999999999</v>
      </c>
      <c r="J422" s="13">
        <f t="shared" si="59"/>
        <v>2612.5625000000005</v>
      </c>
      <c r="K422" s="13">
        <f t="shared" si="56"/>
        <v>2873.8187500000008</v>
      </c>
      <c r="L422" s="7"/>
      <c r="M422" s="4" t="s">
        <v>1838</v>
      </c>
      <c r="N422" s="7" t="s">
        <v>1839</v>
      </c>
      <c r="O422" s="8" t="s">
        <v>1846</v>
      </c>
      <c r="P422" s="10">
        <v>45757</v>
      </c>
    </row>
    <row r="423" spans="1:16" ht="120" x14ac:dyDescent="0.2">
      <c r="A423" s="3" t="s">
        <v>139</v>
      </c>
      <c r="B423" s="4" t="s">
        <v>1836</v>
      </c>
      <c r="C423" s="4" t="s">
        <v>1299</v>
      </c>
      <c r="D423" s="4" t="s">
        <v>1837</v>
      </c>
      <c r="E423" s="4" t="s">
        <v>262</v>
      </c>
      <c r="F423" s="5">
        <v>28</v>
      </c>
      <c r="G423" s="6">
        <v>1936.69</v>
      </c>
      <c r="H423" s="12">
        <f t="shared" si="60"/>
        <v>193.66900000000001</v>
      </c>
      <c r="I423" s="13">
        <f t="shared" si="61"/>
        <v>290.50349999999997</v>
      </c>
      <c r="J423" s="13">
        <f t="shared" si="59"/>
        <v>2420.8624999999997</v>
      </c>
      <c r="K423" s="13">
        <f t="shared" si="56"/>
        <v>2662.94875</v>
      </c>
      <c r="L423" s="7"/>
      <c r="M423" s="4" t="s">
        <v>1838</v>
      </c>
      <c r="N423" s="7" t="s">
        <v>1839</v>
      </c>
      <c r="O423" s="8" t="s">
        <v>1842</v>
      </c>
      <c r="P423" s="10">
        <v>45757</v>
      </c>
    </row>
    <row r="424" spans="1:16" ht="120" x14ac:dyDescent="0.2">
      <c r="A424" s="3" t="s">
        <v>139</v>
      </c>
      <c r="B424" s="4" t="s">
        <v>1836</v>
      </c>
      <c r="C424" s="4" t="s">
        <v>1850</v>
      </c>
      <c r="D424" s="4" t="s">
        <v>1837</v>
      </c>
      <c r="E424" s="4" t="s">
        <v>262</v>
      </c>
      <c r="F424" s="5">
        <v>56</v>
      </c>
      <c r="G424" s="6">
        <v>3901.42</v>
      </c>
      <c r="H424" s="12">
        <f t="shared" si="60"/>
        <v>390.14200000000005</v>
      </c>
      <c r="I424" s="13">
        <f t="shared" si="61"/>
        <v>585.21299999999997</v>
      </c>
      <c r="J424" s="13">
        <f t="shared" si="59"/>
        <v>4876.7749999999996</v>
      </c>
      <c r="K424" s="13">
        <f t="shared" si="56"/>
        <v>5364.4525000000003</v>
      </c>
      <c r="L424" s="7"/>
      <c r="M424" s="4" t="s">
        <v>1838</v>
      </c>
      <c r="N424" s="7" t="s">
        <v>1839</v>
      </c>
      <c r="O424" s="8" t="s">
        <v>1851</v>
      </c>
      <c r="P424" s="10">
        <v>45757</v>
      </c>
    </row>
    <row r="425" spans="1:16" ht="120" x14ac:dyDescent="0.2">
      <c r="A425" s="3" t="s">
        <v>139</v>
      </c>
      <c r="B425" s="4" t="s">
        <v>1836</v>
      </c>
      <c r="C425" s="4" t="s">
        <v>1319</v>
      </c>
      <c r="D425" s="4" t="s">
        <v>1837</v>
      </c>
      <c r="E425" s="4" t="s">
        <v>262</v>
      </c>
      <c r="F425" s="5">
        <v>98</v>
      </c>
      <c r="G425" s="6">
        <v>6876.32</v>
      </c>
      <c r="H425" s="12">
        <f t="shared" si="60"/>
        <v>687.63200000000006</v>
      </c>
      <c r="I425" s="13">
        <f t="shared" si="61"/>
        <v>1031.4479999999999</v>
      </c>
      <c r="J425" s="13">
        <f t="shared" si="59"/>
        <v>8595.4</v>
      </c>
      <c r="K425" s="13">
        <f t="shared" si="56"/>
        <v>9454.94</v>
      </c>
      <c r="L425" s="7"/>
      <c r="M425" s="4" t="s">
        <v>1838</v>
      </c>
      <c r="N425" s="7" t="s">
        <v>1839</v>
      </c>
      <c r="O425" s="8" t="s">
        <v>1855</v>
      </c>
      <c r="P425" s="10">
        <v>45757</v>
      </c>
    </row>
    <row r="426" spans="1:16" ht="120" x14ac:dyDescent="0.2">
      <c r="A426" s="3" t="s">
        <v>139</v>
      </c>
      <c r="B426" s="4" t="s">
        <v>1836</v>
      </c>
      <c r="C426" s="4" t="s">
        <v>629</v>
      </c>
      <c r="D426" s="4" t="s">
        <v>1837</v>
      </c>
      <c r="E426" s="4" t="s">
        <v>262</v>
      </c>
      <c r="F426" s="5">
        <v>30</v>
      </c>
      <c r="G426" s="6">
        <v>1142.67</v>
      </c>
      <c r="H426" s="12">
        <f t="shared" si="60"/>
        <v>114.26700000000001</v>
      </c>
      <c r="I426" s="13">
        <f t="shared" si="61"/>
        <v>171.40049999999999</v>
      </c>
      <c r="J426" s="13">
        <f t="shared" si="59"/>
        <v>1428.3375000000001</v>
      </c>
      <c r="K426" s="13">
        <f t="shared" si="56"/>
        <v>1571.1712500000003</v>
      </c>
      <c r="L426" s="7"/>
      <c r="M426" s="4" t="s">
        <v>1838</v>
      </c>
      <c r="N426" s="7" t="s">
        <v>1839</v>
      </c>
      <c r="O426" s="8" t="s">
        <v>1844</v>
      </c>
      <c r="P426" s="10">
        <v>45757</v>
      </c>
    </row>
    <row r="427" spans="1:16" ht="120" x14ac:dyDescent="0.2">
      <c r="A427" s="3" t="s">
        <v>139</v>
      </c>
      <c r="B427" s="4" t="s">
        <v>1836</v>
      </c>
      <c r="C427" s="4" t="s">
        <v>1088</v>
      </c>
      <c r="D427" s="4" t="s">
        <v>1837</v>
      </c>
      <c r="E427" s="4" t="s">
        <v>262</v>
      </c>
      <c r="F427" s="5">
        <v>28</v>
      </c>
      <c r="G427" s="6">
        <v>1046.56</v>
      </c>
      <c r="H427" s="12">
        <f t="shared" si="60"/>
        <v>104.65600000000001</v>
      </c>
      <c r="I427" s="13">
        <f t="shared" si="61"/>
        <v>156.98399999999998</v>
      </c>
      <c r="J427" s="13">
        <f t="shared" si="59"/>
        <v>1308.1999999999998</v>
      </c>
      <c r="K427" s="13">
        <f t="shared" si="56"/>
        <v>1439.02</v>
      </c>
      <c r="L427" s="7"/>
      <c r="M427" s="4" t="s">
        <v>1838</v>
      </c>
      <c r="N427" s="7" t="s">
        <v>1839</v>
      </c>
      <c r="O427" s="8" t="s">
        <v>1840</v>
      </c>
      <c r="P427" s="10">
        <v>45757</v>
      </c>
    </row>
    <row r="428" spans="1:16" ht="120" x14ac:dyDescent="0.2">
      <c r="A428" s="3" t="s">
        <v>139</v>
      </c>
      <c r="B428" s="4" t="s">
        <v>1836</v>
      </c>
      <c r="C428" s="4" t="s">
        <v>1089</v>
      </c>
      <c r="D428" s="4" t="s">
        <v>1837</v>
      </c>
      <c r="E428" s="4" t="s">
        <v>262</v>
      </c>
      <c r="F428" s="5">
        <v>56</v>
      </c>
      <c r="G428" s="6">
        <v>2172.85</v>
      </c>
      <c r="H428" s="12">
        <f t="shared" si="60"/>
        <v>217.285</v>
      </c>
      <c r="I428" s="13">
        <f t="shared" si="61"/>
        <v>325.92749999999995</v>
      </c>
      <c r="J428" s="13">
        <f t="shared" si="59"/>
        <v>2716.0624999999995</v>
      </c>
      <c r="K428" s="13">
        <f t="shared" si="56"/>
        <v>2987.6687499999998</v>
      </c>
      <c r="L428" s="7"/>
      <c r="M428" s="4" t="s">
        <v>1838</v>
      </c>
      <c r="N428" s="7" t="s">
        <v>1839</v>
      </c>
      <c r="O428" s="8" t="s">
        <v>1848</v>
      </c>
      <c r="P428" s="10">
        <v>45757</v>
      </c>
    </row>
    <row r="429" spans="1:16" ht="120" x14ac:dyDescent="0.2">
      <c r="A429" s="3" t="s">
        <v>139</v>
      </c>
      <c r="B429" s="4" t="s">
        <v>1836</v>
      </c>
      <c r="C429" s="4" t="s">
        <v>1411</v>
      </c>
      <c r="D429" s="4" t="s">
        <v>1837</v>
      </c>
      <c r="E429" s="4" t="s">
        <v>262</v>
      </c>
      <c r="F429" s="5">
        <v>98</v>
      </c>
      <c r="G429" s="6">
        <v>3792.07</v>
      </c>
      <c r="H429" s="12">
        <f t="shared" si="60"/>
        <v>379.20700000000005</v>
      </c>
      <c r="I429" s="13">
        <f t="shared" si="61"/>
        <v>568.81050000000005</v>
      </c>
      <c r="J429" s="13">
        <f t="shared" si="59"/>
        <v>4740.0874999999996</v>
      </c>
      <c r="K429" s="13">
        <f t="shared" si="56"/>
        <v>5214.0962499999996</v>
      </c>
      <c r="L429" s="7"/>
      <c r="M429" s="4" t="s">
        <v>1838</v>
      </c>
      <c r="N429" s="7" t="s">
        <v>1839</v>
      </c>
      <c r="O429" s="8" t="s">
        <v>1853</v>
      </c>
      <c r="P429" s="10">
        <v>45757</v>
      </c>
    </row>
    <row r="430" spans="1:16" ht="120" x14ac:dyDescent="0.2">
      <c r="A430" s="3" t="s">
        <v>139</v>
      </c>
      <c r="B430" s="4" t="s">
        <v>1836</v>
      </c>
      <c r="C430" s="4" t="s">
        <v>597</v>
      </c>
      <c r="D430" s="4" t="s">
        <v>1837</v>
      </c>
      <c r="E430" s="4" t="s">
        <v>262</v>
      </c>
      <c r="F430" s="5">
        <v>30</v>
      </c>
      <c r="G430" s="6">
        <v>2095.88</v>
      </c>
      <c r="H430" s="12">
        <f t="shared" si="60"/>
        <v>209.58800000000002</v>
      </c>
      <c r="I430" s="13">
        <f t="shared" si="61"/>
        <v>314.38200000000001</v>
      </c>
      <c r="J430" s="13">
        <f t="shared" si="59"/>
        <v>2619.8500000000004</v>
      </c>
      <c r="K430" s="13">
        <f t="shared" si="56"/>
        <v>2881.8350000000005</v>
      </c>
      <c r="L430" s="7"/>
      <c r="M430" s="4" t="s">
        <v>1838</v>
      </c>
      <c r="N430" s="7" t="s">
        <v>1839</v>
      </c>
      <c r="O430" s="8" t="s">
        <v>1847</v>
      </c>
      <c r="P430" s="10">
        <v>45757</v>
      </c>
    </row>
    <row r="431" spans="1:16" ht="120" x14ac:dyDescent="0.2">
      <c r="A431" s="3" t="s">
        <v>139</v>
      </c>
      <c r="B431" s="4" t="s">
        <v>1836</v>
      </c>
      <c r="C431" s="4" t="s">
        <v>695</v>
      </c>
      <c r="D431" s="4" t="s">
        <v>1837</v>
      </c>
      <c r="E431" s="4" t="s">
        <v>262</v>
      </c>
      <c r="F431" s="5">
        <v>28</v>
      </c>
      <c r="G431" s="6">
        <v>1951.47</v>
      </c>
      <c r="H431" s="12">
        <f t="shared" si="60"/>
        <v>195.14700000000002</v>
      </c>
      <c r="I431" s="13">
        <f t="shared" si="61"/>
        <v>292.72050000000002</v>
      </c>
      <c r="J431" s="13">
        <f t="shared" si="59"/>
        <v>2439.3375000000001</v>
      </c>
      <c r="K431" s="13">
        <f t="shared" si="56"/>
        <v>2683.2712500000002</v>
      </c>
      <c r="L431" s="7"/>
      <c r="M431" s="4" t="s">
        <v>1838</v>
      </c>
      <c r="N431" s="7" t="s">
        <v>1839</v>
      </c>
      <c r="O431" s="8" t="s">
        <v>1843</v>
      </c>
      <c r="P431" s="10">
        <v>45757</v>
      </c>
    </row>
    <row r="432" spans="1:16" ht="120" x14ac:dyDescent="0.2">
      <c r="A432" s="3" t="s">
        <v>139</v>
      </c>
      <c r="B432" s="4" t="s">
        <v>1836</v>
      </c>
      <c r="C432" s="4" t="s">
        <v>717</v>
      </c>
      <c r="D432" s="4" t="s">
        <v>1837</v>
      </c>
      <c r="E432" s="4" t="s">
        <v>262</v>
      </c>
      <c r="F432" s="5">
        <v>56</v>
      </c>
      <c r="G432" s="6">
        <v>3912.3</v>
      </c>
      <c r="H432" s="12">
        <f t="shared" si="60"/>
        <v>391.23</v>
      </c>
      <c r="I432" s="13">
        <f t="shared" si="61"/>
        <v>586.84500000000003</v>
      </c>
      <c r="J432" s="13">
        <f t="shared" si="59"/>
        <v>4890.3750000000009</v>
      </c>
      <c r="K432" s="13">
        <f t="shared" si="56"/>
        <v>5379.4125000000013</v>
      </c>
      <c r="L432" s="7"/>
      <c r="M432" s="4" t="s">
        <v>1838</v>
      </c>
      <c r="N432" s="7" t="s">
        <v>1839</v>
      </c>
      <c r="O432" s="8" t="s">
        <v>1852</v>
      </c>
      <c r="P432" s="10">
        <v>45757</v>
      </c>
    </row>
    <row r="433" spans="1:16" ht="120" x14ac:dyDescent="0.2">
      <c r="A433" s="3" t="s">
        <v>139</v>
      </c>
      <c r="B433" s="4" t="s">
        <v>1836</v>
      </c>
      <c r="C433" s="4" t="s">
        <v>1320</v>
      </c>
      <c r="D433" s="4" t="s">
        <v>1837</v>
      </c>
      <c r="E433" s="4" t="s">
        <v>262</v>
      </c>
      <c r="F433" s="5">
        <v>98</v>
      </c>
      <c r="G433" s="6">
        <v>6863.06</v>
      </c>
      <c r="H433" s="12">
        <f t="shared" si="60"/>
        <v>686.30600000000004</v>
      </c>
      <c r="I433" s="13">
        <f t="shared" si="61"/>
        <v>1029.4590000000001</v>
      </c>
      <c r="J433" s="13">
        <f t="shared" si="59"/>
        <v>8578.8250000000007</v>
      </c>
      <c r="K433" s="13">
        <f t="shared" si="56"/>
        <v>9436.7075000000023</v>
      </c>
      <c r="L433" s="7"/>
      <c r="M433" s="4" t="s">
        <v>1838</v>
      </c>
      <c r="N433" s="7" t="s">
        <v>1839</v>
      </c>
      <c r="O433" s="8" t="s">
        <v>1856</v>
      </c>
      <c r="P433" s="10">
        <v>45757</v>
      </c>
    </row>
    <row r="434" spans="1:16" ht="75" x14ac:dyDescent="0.2">
      <c r="A434" s="3" t="s">
        <v>65</v>
      </c>
      <c r="B434" s="4" t="s">
        <v>66</v>
      </c>
      <c r="C434" s="4" t="s">
        <v>1284</v>
      </c>
      <c r="D434" s="4" t="s">
        <v>1485</v>
      </c>
      <c r="E434" s="4" t="s">
        <v>443</v>
      </c>
      <c r="F434" s="5">
        <v>30</v>
      </c>
      <c r="G434" s="6">
        <v>2960</v>
      </c>
      <c r="H434" s="12">
        <f t="shared" si="60"/>
        <v>296</v>
      </c>
      <c r="I434" s="13">
        <f t="shared" si="61"/>
        <v>444</v>
      </c>
      <c r="J434" s="13">
        <f t="shared" si="59"/>
        <v>3700</v>
      </c>
      <c r="K434" s="13">
        <f t="shared" si="56"/>
        <v>4070.0000000000005</v>
      </c>
      <c r="L434" s="7"/>
      <c r="M434" s="4" t="s">
        <v>146</v>
      </c>
      <c r="N434" s="7" t="s">
        <v>1486</v>
      </c>
      <c r="O434" s="8" t="s">
        <v>147</v>
      </c>
      <c r="P434" s="10">
        <v>45749</v>
      </c>
    </row>
    <row r="435" spans="1:16" ht="75" x14ac:dyDescent="0.2">
      <c r="A435" s="3" t="s">
        <v>65</v>
      </c>
      <c r="B435" s="4" t="s">
        <v>66</v>
      </c>
      <c r="C435" s="4" t="s">
        <v>1282</v>
      </c>
      <c r="D435" s="4" t="s">
        <v>1485</v>
      </c>
      <c r="E435" s="4" t="s">
        <v>443</v>
      </c>
      <c r="F435" s="5">
        <v>30</v>
      </c>
      <c r="G435" s="6">
        <v>1518.96</v>
      </c>
      <c r="H435" s="12">
        <f t="shared" si="60"/>
        <v>151.89600000000002</v>
      </c>
      <c r="I435" s="13">
        <f t="shared" si="61"/>
        <v>227.84399999999999</v>
      </c>
      <c r="J435" s="13">
        <f t="shared" si="59"/>
        <v>1898.7</v>
      </c>
      <c r="K435" s="13">
        <f t="shared" si="56"/>
        <v>2088.5700000000002</v>
      </c>
      <c r="L435" s="7"/>
      <c r="M435" s="4" t="s">
        <v>150</v>
      </c>
      <c r="N435" s="7" t="s">
        <v>1486</v>
      </c>
      <c r="O435" s="8" t="s">
        <v>151</v>
      </c>
      <c r="P435" s="10">
        <v>45749</v>
      </c>
    </row>
    <row r="436" spans="1:16" ht="75" x14ac:dyDescent="0.2">
      <c r="A436" s="3" t="s">
        <v>65</v>
      </c>
      <c r="B436" s="4" t="s">
        <v>66</v>
      </c>
      <c r="C436" s="4" t="s">
        <v>1283</v>
      </c>
      <c r="D436" s="4" t="s">
        <v>1485</v>
      </c>
      <c r="E436" s="4" t="s">
        <v>443</v>
      </c>
      <c r="F436" s="5">
        <v>30</v>
      </c>
      <c r="G436" s="6">
        <v>2244.44</v>
      </c>
      <c r="H436" s="12">
        <f t="shared" si="60"/>
        <v>224.44400000000002</v>
      </c>
      <c r="I436" s="13">
        <f t="shared" si="61"/>
        <v>336.666</v>
      </c>
      <c r="J436" s="13">
        <f t="shared" si="59"/>
        <v>2805.55</v>
      </c>
      <c r="K436" s="13">
        <f t="shared" si="56"/>
        <v>3086.1050000000005</v>
      </c>
      <c r="L436" s="7"/>
      <c r="M436" s="4" t="s">
        <v>150</v>
      </c>
      <c r="N436" s="7" t="s">
        <v>1486</v>
      </c>
      <c r="O436" s="8" t="s">
        <v>152</v>
      </c>
      <c r="P436" s="10">
        <v>45749</v>
      </c>
    </row>
    <row r="437" spans="1:16" ht="195" x14ac:dyDescent="0.2">
      <c r="A437" s="3" t="s">
        <v>908</v>
      </c>
      <c r="B437" s="4" t="s">
        <v>1732</v>
      </c>
      <c r="C437" s="4" t="s">
        <v>1064</v>
      </c>
      <c r="D437" s="4" t="s">
        <v>909</v>
      </c>
      <c r="E437" s="4" t="s">
        <v>910</v>
      </c>
      <c r="F437" s="5">
        <v>1</v>
      </c>
      <c r="G437" s="6">
        <v>605605.18999999994</v>
      </c>
      <c r="H437" s="12">
        <f t="shared" si="60"/>
        <v>60560.519</v>
      </c>
      <c r="I437" s="13">
        <f t="shared" si="61"/>
        <v>90840.778499999986</v>
      </c>
      <c r="J437" s="13">
        <f t="shared" si="59"/>
        <v>757006.48749999993</v>
      </c>
      <c r="K437" s="13">
        <f t="shared" si="56"/>
        <v>832707.13624999998</v>
      </c>
      <c r="L437" s="7"/>
      <c r="M437" s="4" t="s">
        <v>1733</v>
      </c>
      <c r="N437" s="7" t="s">
        <v>1734</v>
      </c>
      <c r="O437" s="8" t="s">
        <v>1072</v>
      </c>
      <c r="P437" s="10">
        <v>45754</v>
      </c>
    </row>
    <row r="438" spans="1:16" ht="90" x14ac:dyDescent="0.2">
      <c r="A438" s="3" t="s">
        <v>154</v>
      </c>
      <c r="B438" s="4" t="s">
        <v>154</v>
      </c>
      <c r="C438" s="4" t="s">
        <v>1143</v>
      </c>
      <c r="D438" s="4" t="s">
        <v>362</v>
      </c>
      <c r="E438" s="4" t="s">
        <v>271</v>
      </c>
      <c r="F438" s="5">
        <v>30</v>
      </c>
      <c r="G438" s="6">
        <v>831.04</v>
      </c>
      <c r="H438" s="12">
        <f t="shared" si="60"/>
        <v>83.103999999999999</v>
      </c>
      <c r="I438" s="13">
        <f t="shared" si="61"/>
        <v>124.65599999999999</v>
      </c>
      <c r="J438" s="13">
        <f t="shared" si="59"/>
        <v>1038.8</v>
      </c>
      <c r="K438" s="13">
        <f t="shared" si="56"/>
        <v>1142.68</v>
      </c>
      <c r="L438" s="7"/>
      <c r="M438" s="4" t="s">
        <v>1404</v>
      </c>
      <c r="N438" s="7" t="s">
        <v>1759</v>
      </c>
      <c r="O438" s="8" t="s">
        <v>1188</v>
      </c>
      <c r="P438" s="10">
        <v>45755</v>
      </c>
    </row>
    <row r="439" spans="1:16" ht="90" x14ac:dyDescent="0.2">
      <c r="A439" s="3" t="s">
        <v>154</v>
      </c>
      <c r="B439" s="4" t="s">
        <v>154</v>
      </c>
      <c r="C439" s="4" t="s">
        <v>1331</v>
      </c>
      <c r="D439" s="4" t="s">
        <v>362</v>
      </c>
      <c r="E439" s="4" t="s">
        <v>271</v>
      </c>
      <c r="F439" s="5">
        <v>30</v>
      </c>
      <c r="G439" s="6">
        <v>831.04</v>
      </c>
      <c r="H439" s="12">
        <f t="shared" si="60"/>
        <v>83.103999999999999</v>
      </c>
      <c r="I439" s="13">
        <f t="shared" si="61"/>
        <v>124.65599999999999</v>
      </c>
      <c r="J439" s="13">
        <f t="shared" si="59"/>
        <v>1038.8</v>
      </c>
      <c r="K439" s="13">
        <f t="shared" si="56"/>
        <v>1142.68</v>
      </c>
      <c r="L439" s="7"/>
      <c r="M439" s="4" t="s">
        <v>1404</v>
      </c>
      <c r="N439" s="7" t="s">
        <v>1759</v>
      </c>
      <c r="O439" s="8" t="s">
        <v>1189</v>
      </c>
      <c r="P439" s="10">
        <v>45755</v>
      </c>
    </row>
    <row r="440" spans="1:16" ht="90" x14ac:dyDescent="0.2">
      <c r="A440" s="3" t="s">
        <v>79</v>
      </c>
      <c r="B440" s="4" t="s">
        <v>1378</v>
      </c>
      <c r="C440" s="4" t="s">
        <v>413</v>
      </c>
      <c r="D440" s="4" t="s">
        <v>364</v>
      </c>
      <c r="E440" s="4" t="s">
        <v>1268</v>
      </c>
      <c r="F440" s="5">
        <v>2</v>
      </c>
      <c r="G440" s="6">
        <v>22973.96</v>
      </c>
      <c r="H440" s="12">
        <f t="shared" si="60"/>
        <v>2297.3960000000002</v>
      </c>
      <c r="I440" s="13">
        <f t="shared" si="61"/>
        <v>3446.0939999999996</v>
      </c>
      <c r="J440" s="13">
        <f t="shared" si="59"/>
        <v>28717.45</v>
      </c>
      <c r="K440" s="13">
        <f t="shared" si="56"/>
        <v>31589.195000000003</v>
      </c>
      <c r="L440" s="7"/>
      <c r="M440" s="4" t="s">
        <v>1379</v>
      </c>
      <c r="N440" s="7" t="s">
        <v>1728</v>
      </c>
      <c r="O440" s="8" t="s">
        <v>1381</v>
      </c>
      <c r="P440" s="10">
        <v>45754</v>
      </c>
    </row>
    <row r="441" spans="1:16" ht="90" x14ac:dyDescent="0.2">
      <c r="A441" s="3" t="s">
        <v>79</v>
      </c>
      <c r="B441" s="4" t="s">
        <v>1378</v>
      </c>
      <c r="C441" s="4" t="s">
        <v>412</v>
      </c>
      <c r="D441" s="4" t="s">
        <v>364</v>
      </c>
      <c r="E441" s="4" t="s">
        <v>1268</v>
      </c>
      <c r="F441" s="5">
        <v>1</v>
      </c>
      <c r="G441" s="6">
        <v>57435.33</v>
      </c>
      <c r="H441" s="12">
        <f t="shared" si="60"/>
        <v>5743.5330000000004</v>
      </c>
      <c r="I441" s="13">
        <f t="shared" si="61"/>
        <v>8615.2994999999992</v>
      </c>
      <c r="J441" s="13">
        <f t="shared" si="59"/>
        <v>71794.162500000006</v>
      </c>
      <c r="K441" s="13">
        <f t="shared" si="56"/>
        <v>78973.578750000015</v>
      </c>
      <c r="L441" s="7"/>
      <c r="M441" s="4" t="s">
        <v>1379</v>
      </c>
      <c r="N441" s="7" t="s">
        <v>1728</v>
      </c>
      <c r="O441" s="8" t="s">
        <v>1380</v>
      </c>
      <c r="P441" s="10">
        <v>45754</v>
      </c>
    </row>
    <row r="442" spans="1:16" ht="120" x14ac:dyDescent="0.2">
      <c r="A442" s="3" t="s">
        <v>102</v>
      </c>
      <c r="B442" s="4" t="s">
        <v>102</v>
      </c>
      <c r="C442" s="4" t="s">
        <v>923</v>
      </c>
      <c r="D442" s="4" t="s">
        <v>1030</v>
      </c>
      <c r="E442" s="4" t="s">
        <v>177</v>
      </c>
      <c r="F442" s="5">
        <v>10</v>
      </c>
      <c r="G442" s="6">
        <v>61.76</v>
      </c>
      <c r="H442" s="12">
        <f>G442*0.17</f>
        <v>10.4992</v>
      </c>
      <c r="I442" s="13">
        <f>G442*0.3</f>
        <v>18.527999999999999</v>
      </c>
      <c r="J442" s="13">
        <f t="shared" si="59"/>
        <v>90.787199999999984</v>
      </c>
      <c r="K442" s="13">
        <f t="shared" si="56"/>
        <v>99.865919999999988</v>
      </c>
      <c r="L442" s="7"/>
      <c r="M442" s="4" t="s">
        <v>1698</v>
      </c>
      <c r="N442" s="7" t="s">
        <v>1699</v>
      </c>
      <c r="O442" s="8" t="s">
        <v>1700</v>
      </c>
      <c r="P442" s="10">
        <v>45751</v>
      </c>
    </row>
    <row r="443" spans="1:16" ht="120" x14ac:dyDescent="0.2">
      <c r="A443" s="3" t="s">
        <v>102</v>
      </c>
      <c r="B443" s="4" t="s">
        <v>102</v>
      </c>
      <c r="C443" s="4" t="s">
        <v>922</v>
      </c>
      <c r="D443" s="4" t="s">
        <v>1030</v>
      </c>
      <c r="E443" s="4" t="s">
        <v>177</v>
      </c>
      <c r="F443" s="5">
        <v>10</v>
      </c>
      <c r="G443" s="6">
        <v>61.76</v>
      </c>
      <c r="H443" s="12">
        <f>G443*0.17</f>
        <v>10.4992</v>
      </c>
      <c r="I443" s="13">
        <f>G443*0.3</f>
        <v>18.527999999999999</v>
      </c>
      <c r="J443" s="13">
        <f t="shared" si="59"/>
        <v>90.787199999999984</v>
      </c>
      <c r="K443" s="13">
        <f t="shared" si="56"/>
        <v>99.865919999999988</v>
      </c>
      <c r="L443" s="7"/>
      <c r="M443" s="4" t="s">
        <v>1698</v>
      </c>
      <c r="N443" s="7" t="s">
        <v>1699</v>
      </c>
      <c r="O443" s="8" t="s">
        <v>1701</v>
      </c>
      <c r="P443" s="10">
        <v>45751</v>
      </c>
    </row>
    <row r="444" spans="1:16" ht="105" x14ac:dyDescent="0.2">
      <c r="A444" s="3" t="s">
        <v>381</v>
      </c>
      <c r="B444" s="4" t="s">
        <v>495</v>
      </c>
      <c r="C444" s="4" t="s">
        <v>384</v>
      </c>
      <c r="D444" s="4" t="s">
        <v>1560</v>
      </c>
      <c r="E444" s="4" t="s">
        <v>382</v>
      </c>
      <c r="F444" s="5">
        <v>30</v>
      </c>
      <c r="G444" s="6">
        <v>918.26</v>
      </c>
      <c r="H444" s="12">
        <f>G444*0.1</f>
        <v>91.826000000000008</v>
      </c>
      <c r="I444" s="13">
        <f>G444*0.15</f>
        <v>137.739</v>
      </c>
      <c r="J444" s="13">
        <f t="shared" si="59"/>
        <v>1147.825</v>
      </c>
      <c r="K444" s="13">
        <f t="shared" si="56"/>
        <v>1262.6075000000001</v>
      </c>
      <c r="L444" s="7"/>
      <c r="M444" s="4" t="s">
        <v>1323</v>
      </c>
      <c r="N444" s="7" t="s">
        <v>1561</v>
      </c>
      <c r="O444" s="8" t="s">
        <v>1324</v>
      </c>
      <c r="P444" s="10">
        <v>45749</v>
      </c>
    </row>
    <row r="445" spans="1:16" ht="90" x14ac:dyDescent="0.2">
      <c r="A445" s="3" t="s">
        <v>381</v>
      </c>
      <c r="B445" s="4" t="s">
        <v>495</v>
      </c>
      <c r="C445" s="4" t="s">
        <v>383</v>
      </c>
      <c r="D445" s="4" t="s">
        <v>1560</v>
      </c>
      <c r="E445" s="4" t="s">
        <v>382</v>
      </c>
      <c r="F445" s="5">
        <v>30</v>
      </c>
      <c r="G445" s="6">
        <v>845.11</v>
      </c>
      <c r="H445" s="12">
        <f>G445*0.1</f>
        <v>84.51100000000001</v>
      </c>
      <c r="I445" s="13">
        <f>G445*0.15</f>
        <v>126.76649999999999</v>
      </c>
      <c r="J445" s="13">
        <f t="shared" si="59"/>
        <v>1056.3875</v>
      </c>
      <c r="K445" s="13">
        <f t="shared" si="56"/>
        <v>1162.0262500000001</v>
      </c>
      <c r="L445" s="7"/>
      <c r="M445" s="4" t="s">
        <v>1323</v>
      </c>
      <c r="N445" s="7" t="s">
        <v>1561</v>
      </c>
      <c r="O445" s="8" t="s">
        <v>1325</v>
      </c>
      <c r="P445" s="10">
        <v>45749</v>
      </c>
    </row>
    <row r="446" spans="1:16" ht="105" x14ac:dyDescent="0.2">
      <c r="A446" s="3" t="s">
        <v>116</v>
      </c>
      <c r="B446" s="4" t="s">
        <v>714</v>
      </c>
      <c r="C446" s="4" t="s">
        <v>596</v>
      </c>
      <c r="D446" s="4" t="s">
        <v>404</v>
      </c>
      <c r="E446" s="4" t="s">
        <v>223</v>
      </c>
      <c r="F446" s="5">
        <v>30</v>
      </c>
      <c r="G446" s="6">
        <v>274.89999999999998</v>
      </c>
      <c r="H446" s="12">
        <f>G446*0.14</f>
        <v>38.485999999999997</v>
      </c>
      <c r="I446" s="13">
        <f>G446*0.22</f>
        <v>60.477999999999994</v>
      </c>
      <c r="J446" s="13">
        <f t="shared" si="59"/>
        <v>373.86399999999998</v>
      </c>
      <c r="K446" s="13">
        <f t="shared" si="56"/>
        <v>411.25040000000001</v>
      </c>
      <c r="L446" s="7"/>
      <c r="M446" s="4" t="s">
        <v>985</v>
      </c>
      <c r="N446" s="7" t="s">
        <v>1929</v>
      </c>
      <c r="O446" s="8" t="s">
        <v>716</v>
      </c>
      <c r="P446" s="10">
        <v>45758</v>
      </c>
    </row>
    <row r="447" spans="1:16" ht="105" x14ac:dyDescent="0.2">
      <c r="A447" s="3" t="s">
        <v>116</v>
      </c>
      <c r="B447" s="4" t="s">
        <v>714</v>
      </c>
      <c r="C447" s="4" t="s">
        <v>596</v>
      </c>
      <c r="D447" s="4" t="s">
        <v>404</v>
      </c>
      <c r="E447" s="4" t="s">
        <v>223</v>
      </c>
      <c r="F447" s="5">
        <v>30</v>
      </c>
      <c r="G447" s="6">
        <v>274.89999999999998</v>
      </c>
      <c r="H447" s="12">
        <f>G447*0.14</f>
        <v>38.485999999999997</v>
      </c>
      <c r="I447" s="13">
        <f>G447*0.22</f>
        <v>60.477999999999994</v>
      </c>
      <c r="J447" s="13">
        <f t="shared" si="59"/>
        <v>373.86399999999998</v>
      </c>
      <c r="K447" s="13">
        <f t="shared" si="56"/>
        <v>411.25040000000001</v>
      </c>
      <c r="L447" s="7"/>
      <c r="M447" s="4" t="s">
        <v>985</v>
      </c>
      <c r="N447" s="7" t="s">
        <v>1929</v>
      </c>
      <c r="O447" s="8" t="s">
        <v>327</v>
      </c>
      <c r="P447" s="10">
        <v>45758</v>
      </c>
    </row>
    <row r="448" spans="1:16" ht="105" x14ac:dyDescent="0.2">
      <c r="A448" s="3" t="s">
        <v>116</v>
      </c>
      <c r="B448" s="4" t="s">
        <v>714</v>
      </c>
      <c r="C448" s="4" t="s">
        <v>669</v>
      </c>
      <c r="D448" s="4" t="s">
        <v>404</v>
      </c>
      <c r="E448" s="4" t="s">
        <v>223</v>
      </c>
      <c r="F448" s="5">
        <v>30</v>
      </c>
      <c r="G448" s="6">
        <v>185.4</v>
      </c>
      <c r="H448" s="12">
        <f>G448*0.14</f>
        <v>25.956000000000003</v>
      </c>
      <c r="I448" s="13">
        <f>G448*0.22</f>
        <v>40.788000000000004</v>
      </c>
      <c r="J448" s="13">
        <f t="shared" si="59"/>
        <v>252.14400000000001</v>
      </c>
      <c r="K448" s="13">
        <f t="shared" si="56"/>
        <v>277.35840000000002</v>
      </c>
      <c r="L448" s="7"/>
      <c r="M448" s="4" t="s">
        <v>985</v>
      </c>
      <c r="N448" s="7" t="s">
        <v>1929</v>
      </c>
      <c r="O448" s="8" t="s">
        <v>328</v>
      </c>
      <c r="P448" s="10">
        <v>45758</v>
      </c>
    </row>
    <row r="449" spans="1:16" ht="105" x14ac:dyDescent="0.2">
      <c r="A449" s="3" t="s">
        <v>116</v>
      </c>
      <c r="B449" s="4" t="s">
        <v>714</v>
      </c>
      <c r="C449" s="4" t="s">
        <v>669</v>
      </c>
      <c r="D449" s="4" t="s">
        <v>404</v>
      </c>
      <c r="E449" s="4" t="s">
        <v>223</v>
      </c>
      <c r="F449" s="5">
        <v>30</v>
      </c>
      <c r="G449" s="6">
        <v>185.4</v>
      </c>
      <c r="H449" s="12">
        <f>G449*0.14</f>
        <v>25.956000000000003</v>
      </c>
      <c r="I449" s="13">
        <f>G449*0.22</f>
        <v>40.788000000000004</v>
      </c>
      <c r="J449" s="13">
        <f t="shared" si="59"/>
        <v>252.14400000000001</v>
      </c>
      <c r="K449" s="13">
        <f t="shared" si="56"/>
        <v>277.35840000000002</v>
      </c>
      <c r="L449" s="7"/>
      <c r="M449" s="4" t="s">
        <v>985</v>
      </c>
      <c r="N449" s="7" t="s">
        <v>1929</v>
      </c>
      <c r="O449" s="8" t="s">
        <v>715</v>
      </c>
      <c r="P449" s="10">
        <v>45758</v>
      </c>
    </row>
    <row r="450" spans="1:16" ht="75" x14ac:dyDescent="0.2">
      <c r="A450" s="3" t="s">
        <v>67</v>
      </c>
      <c r="B450" s="4" t="s">
        <v>1403</v>
      </c>
      <c r="C450" s="4" t="s">
        <v>166</v>
      </c>
      <c r="D450" s="4" t="s">
        <v>708</v>
      </c>
      <c r="E450" s="4" t="s">
        <v>164</v>
      </c>
      <c r="F450" s="5">
        <v>50</v>
      </c>
      <c r="G450" s="6">
        <v>1294.6300000000001</v>
      </c>
      <c r="H450" s="12">
        <f>G450*0.1</f>
        <v>129.46300000000002</v>
      </c>
      <c r="I450" s="13">
        <f>G450*0.15</f>
        <v>194.19450000000001</v>
      </c>
      <c r="J450" s="13">
        <f t="shared" si="59"/>
        <v>1618.2875000000001</v>
      </c>
      <c r="K450" s="13">
        <f t="shared" si="56"/>
        <v>1780.1162500000003</v>
      </c>
      <c r="L450" s="7"/>
      <c r="M450" s="4" t="s">
        <v>1563</v>
      </c>
      <c r="N450" s="7" t="s">
        <v>1561</v>
      </c>
      <c r="O450" s="8" t="s">
        <v>1564</v>
      </c>
      <c r="P450" s="10">
        <v>45749</v>
      </c>
    </row>
    <row r="451" spans="1:16" ht="75" x14ac:dyDescent="0.2">
      <c r="A451" s="3" t="s">
        <v>67</v>
      </c>
      <c r="B451" s="4" t="s">
        <v>1403</v>
      </c>
      <c r="C451" s="4" t="s">
        <v>163</v>
      </c>
      <c r="D451" s="4" t="s">
        <v>708</v>
      </c>
      <c r="E451" s="4" t="s">
        <v>164</v>
      </c>
      <c r="F451" s="5">
        <v>50</v>
      </c>
      <c r="G451" s="6">
        <v>2588.9499999999998</v>
      </c>
      <c r="H451" s="12">
        <f>G451*0.1</f>
        <v>258.89499999999998</v>
      </c>
      <c r="I451" s="13">
        <f>G451*0.15</f>
        <v>388.34249999999997</v>
      </c>
      <c r="J451" s="13">
        <f t="shared" si="59"/>
        <v>3236.1875</v>
      </c>
      <c r="K451" s="13">
        <f t="shared" si="56"/>
        <v>3559.8062500000001</v>
      </c>
      <c r="L451" s="7"/>
      <c r="M451" s="4" t="s">
        <v>1563</v>
      </c>
      <c r="N451" s="7" t="s">
        <v>1561</v>
      </c>
      <c r="O451" s="8" t="s">
        <v>1565</v>
      </c>
      <c r="P451" s="10">
        <v>45749</v>
      </c>
    </row>
    <row r="452" spans="1:16" ht="75" x14ac:dyDescent="0.2">
      <c r="A452" s="3" t="s">
        <v>67</v>
      </c>
      <c r="B452" s="4" t="s">
        <v>1403</v>
      </c>
      <c r="C452" s="4" t="s">
        <v>165</v>
      </c>
      <c r="D452" s="4" t="s">
        <v>708</v>
      </c>
      <c r="E452" s="4" t="s">
        <v>164</v>
      </c>
      <c r="F452" s="5">
        <v>50</v>
      </c>
      <c r="G452" s="6">
        <v>12817.81</v>
      </c>
      <c r="H452" s="12">
        <f>G452*0.1</f>
        <v>1281.7809999999999</v>
      </c>
      <c r="I452" s="13">
        <f>G452*0.15</f>
        <v>1922.6714999999999</v>
      </c>
      <c r="J452" s="13">
        <f t="shared" si="59"/>
        <v>16022.262500000001</v>
      </c>
      <c r="K452" s="13">
        <f t="shared" ref="K452:K515" si="62">J452*1.1</f>
        <v>17624.48875</v>
      </c>
      <c r="L452" s="7"/>
      <c r="M452" s="4" t="s">
        <v>1563</v>
      </c>
      <c r="N452" s="7" t="s">
        <v>1561</v>
      </c>
      <c r="O452" s="8" t="s">
        <v>1566</v>
      </c>
      <c r="P452" s="10">
        <v>45749</v>
      </c>
    </row>
    <row r="453" spans="1:16" ht="75" x14ac:dyDescent="0.2">
      <c r="A453" s="3" t="s">
        <v>573</v>
      </c>
      <c r="B453" s="4" t="s">
        <v>662</v>
      </c>
      <c r="C453" s="4" t="s">
        <v>1613</v>
      </c>
      <c r="D453" s="4" t="s">
        <v>799</v>
      </c>
      <c r="E453" s="4" t="s">
        <v>574</v>
      </c>
      <c r="F453" s="5">
        <v>1</v>
      </c>
      <c r="G453" s="6">
        <v>184.7</v>
      </c>
      <c r="H453" s="12">
        <f>G453*0.14</f>
        <v>25.858000000000001</v>
      </c>
      <c r="I453" s="13">
        <f>G453*0.22</f>
        <v>40.634</v>
      </c>
      <c r="J453" s="13">
        <f t="shared" si="59"/>
        <v>251.19200000000001</v>
      </c>
      <c r="K453" s="13">
        <f t="shared" si="62"/>
        <v>276.31120000000004</v>
      </c>
      <c r="L453" s="7"/>
      <c r="M453" s="4" t="s">
        <v>1614</v>
      </c>
      <c r="N453" s="7" t="s">
        <v>1611</v>
      </c>
      <c r="O453" s="8" t="s">
        <v>663</v>
      </c>
      <c r="P453" s="10">
        <v>45748</v>
      </c>
    </row>
    <row r="454" spans="1:16" ht="105" x14ac:dyDescent="0.2">
      <c r="A454" s="3" t="s">
        <v>1427</v>
      </c>
      <c r="B454" s="4" t="s">
        <v>1428</v>
      </c>
      <c r="C454" s="4" t="s">
        <v>1429</v>
      </c>
      <c r="D454" s="4" t="s">
        <v>1716</v>
      </c>
      <c r="E454" s="4" t="s">
        <v>1430</v>
      </c>
      <c r="F454" s="5">
        <v>1</v>
      </c>
      <c r="G454" s="6">
        <v>50400</v>
      </c>
      <c r="H454" s="12">
        <f>G454*0.1</f>
        <v>5040</v>
      </c>
      <c r="I454" s="13">
        <f>G454*0.15</f>
        <v>7560</v>
      </c>
      <c r="J454" s="13">
        <f t="shared" si="59"/>
        <v>63000</v>
      </c>
      <c r="K454" s="13">
        <f t="shared" si="62"/>
        <v>69300</v>
      </c>
      <c r="L454" s="7"/>
      <c r="M454" s="4" t="s">
        <v>1431</v>
      </c>
      <c r="N454" s="7" t="s">
        <v>1717</v>
      </c>
      <c r="O454" s="8" t="s">
        <v>1432</v>
      </c>
      <c r="P454" s="10">
        <v>45755</v>
      </c>
    </row>
    <row r="455" spans="1:16" ht="135" x14ac:dyDescent="0.2">
      <c r="A455" s="3" t="s">
        <v>123</v>
      </c>
      <c r="B455" s="4" t="s">
        <v>551</v>
      </c>
      <c r="C455" s="4" t="s">
        <v>579</v>
      </c>
      <c r="D455" s="4" t="s">
        <v>706</v>
      </c>
      <c r="E455" s="4" t="s">
        <v>184</v>
      </c>
      <c r="F455" s="5">
        <v>5</v>
      </c>
      <c r="G455" s="6">
        <v>3303.87</v>
      </c>
      <c r="H455" s="12">
        <f>G455*0.1</f>
        <v>330.387</v>
      </c>
      <c r="I455" s="13">
        <f>G455*0.15</f>
        <v>495.58049999999997</v>
      </c>
      <c r="J455" s="13">
        <f t="shared" si="59"/>
        <v>4129.8374999999996</v>
      </c>
      <c r="K455" s="13">
        <f t="shared" si="62"/>
        <v>4542.82125</v>
      </c>
      <c r="L455" s="7"/>
      <c r="M455" s="4" t="s">
        <v>1475</v>
      </c>
      <c r="N455" s="7" t="s">
        <v>1615</v>
      </c>
      <c r="O455" s="8" t="s">
        <v>725</v>
      </c>
      <c r="P455" s="10">
        <v>45749</v>
      </c>
    </row>
    <row r="456" spans="1:16" ht="135" x14ac:dyDescent="0.2">
      <c r="A456" s="3" t="s">
        <v>123</v>
      </c>
      <c r="B456" s="4" t="s">
        <v>551</v>
      </c>
      <c r="C456" s="4" t="s">
        <v>578</v>
      </c>
      <c r="D456" s="4" t="s">
        <v>706</v>
      </c>
      <c r="E456" s="4" t="s">
        <v>184</v>
      </c>
      <c r="F456" s="5">
        <v>5</v>
      </c>
      <c r="G456" s="6">
        <v>3923.5</v>
      </c>
      <c r="H456" s="12">
        <f>G456*0.1</f>
        <v>392.35</v>
      </c>
      <c r="I456" s="13">
        <f>G456*0.15</f>
        <v>588.52499999999998</v>
      </c>
      <c r="J456" s="13">
        <f t="shared" si="59"/>
        <v>4904.375</v>
      </c>
      <c r="K456" s="13">
        <f t="shared" si="62"/>
        <v>5394.8125</v>
      </c>
      <c r="L456" s="7"/>
      <c r="M456" s="4" t="s">
        <v>1475</v>
      </c>
      <c r="N456" s="7" t="s">
        <v>1476</v>
      </c>
      <c r="O456" s="8" t="s">
        <v>1444</v>
      </c>
      <c r="P456" s="10">
        <v>45749</v>
      </c>
    </row>
    <row r="457" spans="1:16" ht="135" x14ac:dyDescent="0.2">
      <c r="A457" s="3" t="s">
        <v>123</v>
      </c>
      <c r="B457" s="4" t="s">
        <v>551</v>
      </c>
      <c r="C457" s="4" t="s">
        <v>1474</v>
      </c>
      <c r="D457" s="4" t="s">
        <v>706</v>
      </c>
      <c r="E457" s="4" t="s">
        <v>184</v>
      </c>
      <c r="F457" s="5">
        <v>5</v>
      </c>
      <c r="G457" s="6">
        <v>86370.2</v>
      </c>
      <c r="H457" s="12">
        <f>G457*0.1</f>
        <v>8637.02</v>
      </c>
      <c r="I457" s="13">
        <f>G457*0.15</f>
        <v>12955.529999999999</v>
      </c>
      <c r="J457" s="13">
        <f t="shared" si="59"/>
        <v>107962.75</v>
      </c>
      <c r="K457" s="13">
        <f t="shared" si="62"/>
        <v>118759.02500000001</v>
      </c>
      <c r="L457" s="7"/>
      <c r="M457" s="4" t="s">
        <v>1475</v>
      </c>
      <c r="N457" s="7" t="s">
        <v>1476</v>
      </c>
      <c r="O457" s="8" t="s">
        <v>1443</v>
      </c>
      <c r="P457" s="10">
        <v>45749</v>
      </c>
    </row>
    <row r="458" spans="1:16" ht="75" x14ac:dyDescent="0.2">
      <c r="A458" s="3" t="s">
        <v>591</v>
      </c>
      <c r="B458" s="4" t="s">
        <v>930</v>
      </c>
      <c r="C458" s="4" t="s">
        <v>592</v>
      </c>
      <c r="D458" s="4" t="s">
        <v>931</v>
      </c>
      <c r="E458" s="4" t="s">
        <v>593</v>
      </c>
      <c r="F458" s="5">
        <v>112</v>
      </c>
      <c r="G458" s="6">
        <v>7995.16</v>
      </c>
      <c r="H458" s="12">
        <f>G458*0.1</f>
        <v>799.51600000000008</v>
      </c>
      <c r="I458" s="13">
        <f>G458*0.15</f>
        <v>1199.2739999999999</v>
      </c>
      <c r="J458" s="13">
        <f t="shared" si="59"/>
        <v>9993.9499999999989</v>
      </c>
      <c r="K458" s="13">
        <f t="shared" si="62"/>
        <v>10993.344999999999</v>
      </c>
      <c r="L458" s="7"/>
      <c r="M458" s="4" t="s">
        <v>1687</v>
      </c>
      <c r="N458" s="7" t="s">
        <v>1688</v>
      </c>
      <c r="O458" s="8" t="s">
        <v>1689</v>
      </c>
      <c r="P458" s="10">
        <v>45749</v>
      </c>
    </row>
    <row r="459" spans="1:16" ht="225" x14ac:dyDescent="0.2">
      <c r="A459" s="3" t="s">
        <v>130</v>
      </c>
      <c r="B459" s="4" t="s">
        <v>130</v>
      </c>
      <c r="C459" s="4" t="s">
        <v>1003</v>
      </c>
      <c r="D459" s="4" t="s">
        <v>433</v>
      </c>
      <c r="E459" s="4" t="s">
        <v>287</v>
      </c>
      <c r="F459" s="5">
        <v>1</v>
      </c>
      <c r="G459" s="6">
        <v>102.2</v>
      </c>
      <c r="H459" s="12">
        <f>G459*0.14</f>
        <v>14.308000000000002</v>
      </c>
      <c r="I459" s="13">
        <f>G459*0.22</f>
        <v>22.484000000000002</v>
      </c>
      <c r="J459" s="13">
        <f t="shared" si="59"/>
        <v>138.99200000000002</v>
      </c>
      <c r="K459" s="13">
        <f t="shared" si="62"/>
        <v>152.89120000000003</v>
      </c>
      <c r="L459" s="7"/>
      <c r="M459" s="4" t="s">
        <v>1004</v>
      </c>
      <c r="N459" s="7" t="s">
        <v>1694</v>
      </c>
      <c r="O459" s="8" t="s">
        <v>1005</v>
      </c>
      <c r="P459" s="10">
        <v>45751</v>
      </c>
    </row>
    <row r="460" spans="1:16" ht="225" x14ac:dyDescent="0.2">
      <c r="A460" s="3" t="s">
        <v>130</v>
      </c>
      <c r="B460" s="4" t="s">
        <v>130</v>
      </c>
      <c r="C460" s="4" t="s">
        <v>616</v>
      </c>
      <c r="D460" s="4" t="s">
        <v>433</v>
      </c>
      <c r="E460" s="4" t="s">
        <v>287</v>
      </c>
      <c r="F460" s="5">
        <v>1</v>
      </c>
      <c r="G460" s="6">
        <v>46</v>
      </c>
      <c r="H460" s="12">
        <f>G460*0.17</f>
        <v>7.82</v>
      </c>
      <c r="I460" s="13">
        <f>G460*0.3</f>
        <v>13.799999999999999</v>
      </c>
      <c r="J460" s="13">
        <f t="shared" si="59"/>
        <v>67.62</v>
      </c>
      <c r="K460" s="13">
        <f t="shared" si="62"/>
        <v>74.382000000000005</v>
      </c>
      <c r="L460" s="7"/>
      <c r="M460" s="4" t="s">
        <v>1004</v>
      </c>
      <c r="N460" s="7" t="s">
        <v>1694</v>
      </c>
      <c r="O460" s="8" t="s">
        <v>1006</v>
      </c>
      <c r="P460" s="10">
        <v>45751</v>
      </c>
    </row>
    <row r="461" spans="1:16" ht="90" x14ac:dyDescent="0.2">
      <c r="A461" s="3" t="s">
        <v>506</v>
      </c>
      <c r="B461" s="4" t="s">
        <v>507</v>
      </c>
      <c r="C461" s="4" t="s">
        <v>1739</v>
      </c>
      <c r="D461" s="4" t="s">
        <v>1740</v>
      </c>
      <c r="E461" s="4" t="s">
        <v>508</v>
      </c>
      <c r="F461" s="5">
        <v>10</v>
      </c>
      <c r="G461" s="6">
        <v>14634.89</v>
      </c>
      <c r="H461" s="12">
        <f t="shared" ref="H461:H471" si="63">G461*0.1</f>
        <v>1463.489</v>
      </c>
      <c r="I461" s="13">
        <f t="shared" ref="I461:I471" si="64">G461*0.15</f>
        <v>2195.2334999999998</v>
      </c>
      <c r="J461" s="13">
        <f t="shared" ref="J461:J524" si="65">G461+H461+I461</f>
        <v>18293.612499999999</v>
      </c>
      <c r="K461" s="13">
        <f t="shared" si="62"/>
        <v>20122.973750000001</v>
      </c>
      <c r="L461" s="7"/>
      <c r="M461" s="4" t="s">
        <v>1741</v>
      </c>
      <c r="N461" s="7" t="s">
        <v>1742</v>
      </c>
      <c r="O461" s="8" t="s">
        <v>1743</v>
      </c>
      <c r="P461" s="10">
        <v>45755</v>
      </c>
    </row>
    <row r="462" spans="1:16" ht="120" x14ac:dyDescent="0.2">
      <c r="A462" s="3" t="s">
        <v>176</v>
      </c>
      <c r="B462" s="4" t="s">
        <v>1718</v>
      </c>
      <c r="C462" s="4" t="s">
        <v>1398</v>
      </c>
      <c r="D462" s="4" t="s">
        <v>726</v>
      </c>
      <c r="E462" s="4" t="s">
        <v>529</v>
      </c>
      <c r="F462" s="5">
        <v>60</v>
      </c>
      <c r="G462" s="6">
        <v>1925.12</v>
      </c>
      <c r="H462" s="12">
        <f t="shared" si="63"/>
        <v>192.512</v>
      </c>
      <c r="I462" s="13">
        <f t="shared" si="64"/>
        <v>288.76799999999997</v>
      </c>
      <c r="J462" s="13">
        <f t="shared" si="65"/>
        <v>2406.4</v>
      </c>
      <c r="K462" s="13">
        <f t="shared" si="62"/>
        <v>2647.0400000000004</v>
      </c>
      <c r="L462" s="7"/>
      <c r="M462" s="4" t="s">
        <v>1399</v>
      </c>
      <c r="N462" s="7" t="s">
        <v>1719</v>
      </c>
      <c r="O462" s="8" t="s">
        <v>1720</v>
      </c>
      <c r="P462" s="10">
        <v>45754</v>
      </c>
    </row>
    <row r="463" spans="1:16" ht="120" x14ac:dyDescent="0.2">
      <c r="A463" s="3" t="s">
        <v>176</v>
      </c>
      <c r="B463" s="4" t="s">
        <v>1718</v>
      </c>
      <c r="C463" s="4" t="s">
        <v>1400</v>
      </c>
      <c r="D463" s="4" t="s">
        <v>726</v>
      </c>
      <c r="E463" s="4" t="s">
        <v>529</v>
      </c>
      <c r="F463" s="5">
        <v>60</v>
      </c>
      <c r="G463" s="6">
        <v>3157.11</v>
      </c>
      <c r="H463" s="12">
        <f t="shared" si="63"/>
        <v>315.71100000000001</v>
      </c>
      <c r="I463" s="13">
        <f t="shared" si="64"/>
        <v>473.56650000000002</v>
      </c>
      <c r="J463" s="13">
        <f t="shared" si="65"/>
        <v>3946.3874999999998</v>
      </c>
      <c r="K463" s="13">
        <f t="shared" si="62"/>
        <v>4341.0262499999999</v>
      </c>
      <c r="L463" s="7"/>
      <c r="M463" s="4" t="s">
        <v>1399</v>
      </c>
      <c r="N463" s="7" t="s">
        <v>1719</v>
      </c>
      <c r="O463" s="8" t="s">
        <v>1721</v>
      </c>
      <c r="P463" s="10">
        <v>45754</v>
      </c>
    </row>
    <row r="464" spans="1:16" ht="120" x14ac:dyDescent="0.2">
      <c r="A464" s="3" t="s">
        <v>176</v>
      </c>
      <c r="B464" s="4" t="s">
        <v>1825</v>
      </c>
      <c r="C464" s="4" t="s">
        <v>1263</v>
      </c>
      <c r="D464" s="4" t="s">
        <v>1149</v>
      </c>
      <c r="E464" s="4" t="s">
        <v>529</v>
      </c>
      <c r="F464" s="5">
        <v>168</v>
      </c>
      <c r="G464" s="6">
        <v>5399.76</v>
      </c>
      <c r="H464" s="12">
        <f t="shared" si="63"/>
        <v>539.976</v>
      </c>
      <c r="I464" s="13">
        <f t="shared" si="64"/>
        <v>809.96400000000006</v>
      </c>
      <c r="J464" s="13">
        <f t="shared" si="65"/>
        <v>6749.7</v>
      </c>
      <c r="K464" s="13">
        <f t="shared" si="62"/>
        <v>7424.67</v>
      </c>
      <c r="L464" s="7"/>
      <c r="M464" s="4" t="s">
        <v>1826</v>
      </c>
      <c r="N464" s="7" t="s">
        <v>1827</v>
      </c>
      <c r="O464" s="8" t="s">
        <v>1829</v>
      </c>
      <c r="P464" s="10">
        <v>45757</v>
      </c>
    </row>
    <row r="465" spans="1:16" ht="120" x14ac:dyDescent="0.2">
      <c r="A465" s="3" t="s">
        <v>176</v>
      </c>
      <c r="B465" s="4" t="s">
        <v>1825</v>
      </c>
      <c r="C465" s="4" t="s">
        <v>1263</v>
      </c>
      <c r="D465" s="4" t="s">
        <v>1111</v>
      </c>
      <c r="E465" s="4" t="s">
        <v>529</v>
      </c>
      <c r="F465" s="5">
        <v>168</v>
      </c>
      <c r="G465" s="6">
        <v>5399.76</v>
      </c>
      <c r="H465" s="12">
        <f t="shared" si="63"/>
        <v>539.976</v>
      </c>
      <c r="I465" s="13">
        <f t="shared" si="64"/>
        <v>809.96400000000006</v>
      </c>
      <c r="J465" s="13">
        <f t="shared" si="65"/>
        <v>6749.7</v>
      </c>
      <c r="K465" s="13">
        <f t="shared" si="62"/>
        <v>7424.67</v>
      </c>
      <c r="L465" s="7"/>
      <c r="M465" s="4" t="s">
        <v>1826</v>
      </c>
      <c r="N465" s="7" t="s">
        <v>1827</v>
      </c>
      <c r="O465" s="8" t="s">
        <v>1833</v>
      </c>
      <c r="P465" s="10">
        <v>45757</v>
      </c>
    </row>
    <row r="466" spans="1:16" ht="120" x14ac:dyDescent="0.2">
      <c r="A466" s="3" t="s">
        <v>176</v>
      </c>
      <c r="B466" s="4" t="s">
        <v>1825</v>
      </c>
      <c r="C466" s="4" t="s">
        <v>1262</v>
      </c>
      <c r="D466" s="4" t="s">
        <v>1149</v>
      </c>
      <c r="E466" s="4" t="s">
        <v>529</v>
      </c>
      <c r="F466" s="5">
        <v>56</v>
      </c>
      <c r="G466" s="6">
        <v>1793.65</v>
      </c>
      <c r="H466" s="12">
        <f t="shared" si="63"/>
        <v>179.36500000000001</v>
      </c>
      <c r="I466" s="13">
        <f t="shared" si="64"/>
        <v>269.04750000000001</v>
      </c>
      <c r="J466" s="13">
        <f t="shared" si="65"/>
        <v>2242.0625</v>
      </c>
      <c r="K466" s="13">
        <f t="shared" si="62"/>
        <v>2466.2687500000002</v>
      </c>
      <c r="L466" s="7"/>
      <c r="M466" s="4" t="s">
        <v>1826</v>
      </c>
      <c r="N466" s="7" t="s">
        <v>1827</v>
      </c>
      <c r="O466" s="8" t="s">
        <v>1828</v>
      </c>
      <c r="P466" s="10">
        <v>45757</v>
      </c>
    </row>
    <row r="467" spans="1:16" ht="120" x14ac:dyDescent="0.2">
      <c r="A467" s="3" t="s">
        <v>176</v>
      </c>
      <c r="B467" s="4" t="s">
        <v>1825</v>
      </c>
      <c r="C467" s="4" t="s">
        <v>1262</v>
      </c>
      <c r="D467" s="4" t="s">
        <v>1111</v>
      </c>
      <c r="E467" s="4" t="s">
        <v>529</v>
      </c>
      <c r="F467" s="5">
        <v>56</v>
      </c>
      <c r="G467" s="6">
        <v>1793.65</v>
      </c>
      <c r="H467" s="12">
        <f t="shared" si="63"/>
        <v>179.36500000000001</v>
      </c>
      <c r="I467" s="13">
        <f t="shared" si="64"/>
        <v>269.04750000000001</v>
      </c>
      <c r="J467" s="13">
        <f t="shared" si="65"/>
        <v>2242.0625</v>
      </c>
      <c r="K467" s="13">
        <f t="shared" si="62"/>
        <v>2466.2687500000002</v>
      </c>
      <c r="L467" s="7"/>
      <c r="M467" s="4" t="s">
        <v>1826</v>
      </c>
      <c r="N467" s="7" t="s">
        <v>1827</v>
      </c>
      <c r="O467" s="8" t="s">
        <v>1832</v>
      </c>
      <c r="P467" s="10">
        <v>45757</v>
      </c>
    </row>
    <row r="468" spans="1:16" ht="120" x14ac:dyDescent="0.2">
      <c r="A468" s="3" t="s">
        <v>176</v>
      </c>
      <c r="B468" s="4" t="s">
        <v>1825</v>
      </c>
      <c r="C468" s="4" t="s">
        <v>1265</v>
      </c>
      <c r="D468" s="4" t="s">
        <v>1149</v>
      </c>
      <c r="E468" s="4" t="s">
        <v>529</v>
      </c>
      <c r="F468" s="5">
        <v>168</v>
      </c>
      <c r="G468" s="6">
        <v>8790.2099999999991</v>
      </c>
      <c r="H468" s="12">
        <f t="shared" si="63"/>
        <v>879.02099999999996</v>
      </c>
      <c r="I468" s="13">
        <f t="shared" si="64"/>
        <v>1318.5314999999998</v>
      </c>
      <c r="J468" s="13">
        <f t="shared" si="65"/>
        <v>10987.762499999999</v>
      </c>
      <c r="K468" s="13">
        <f t="shared" si="62"/>
        <v>12086.53875</v>
      </c>
      <c r="L468" s="7"/>
      <c r="M468" s="4" t="s">
        <v>1826</v>
      </c>
      <c r="N468" s="7" t="s">
        <v>1827</v>
      </c>
      <c r="O468" s="8" t="s">
        <v>1830</v>
      </c>
      <c r="P468" s="10">
        <v>45757</v>
      </c>
    </row>
    <row r="469" spans="1:16" ht="120" x14ac:dyDescent="0.2">
      <c r="A469" s="3" t="s">
        <v>176</v>
      </c>
      <c r="B469" s="4" t="s">
        <v>1825</v>
      </c>
      <c r="C469" s="4" t="s">
        <v>1265</v>
      </c>
      <c r="D469" s="4" t="s">
        <v>1111</v>
      </c>
      <c r="E469" s="4" t="s">
        <v>529</v>
      </c>
      <c r="F469" s="5">
        <v>168</v>
      </c>
      <c r="G469" s="6">
        <v>8790.2099999999991</v>
      </c>
      <c r="H469" s="12">
        <f t="shared" si="63"/>
        <v>879.02099999999996</v>
      </c>
      <c r="I469" s="13">
        <f t="shared" si="64"/>
        <v>1318.5314999999998</v>
      </c>
      <c r="J469" s="13">
        <f t="shared" si="65"/>
        <v>10987.762499999999</v>
      </c>
      <c r="K469" s="13">
        <f t="shared" si="62"/>
        <v>12086.53875</v>
      </c>
      <c r="L469" s="7"/>
      <c r="M469" s="4" t="s">
        <v>1826</v>
      </c>
      <c r="N469" s="7" t="s">
        <v>1827</v>
      </c>
      <c r="O469" s="8" t="s">
        <v>1834</v>
      </c>
      <c r="P469" s="10">
        <v>45757</v>
      </c>
    </row>
    <row r="470" spans="1:16" ht="120" x14ac:dyDescent="0.2">
      <c r="A470" s="3" t="s">
        <v>176</v>
      </c>
      <c r="B470" s="4" t="s">
        <v>1825</v>
      </c>
      <c r="C470" s="4" t="s">
        <v>1264</v>
      </c>
      <c r="D470" s="4" t="s">
        <v>1149</v>
      </c>
      <c r="E470" s="4" t="s">
        <v>529</v>
      </c>
      <c r="F470" s="5">
        <v>56</v>
      </c>
      <c r="G470" s="6">
        <v>2963.21</v>
      </c>
      <c r="H470" s="12">
        <f t="shared" si="63"/>
        <v>296.32100000000003</v>
      </c>
      <c r="I470" s="13">
        <f t="shared" si="64"/>
        <v>444.48149999999998</v>
      </c>
      <c r="J470" s="13">
        <f t="shared" si="65"/>
        <v>3704.0124999999998</v>
      </c>
      <c r="K470" s="13">
        <f t="shared" si="62"/>
        <v>4074.4137500000002</v>
      </c>
      <c r="L470" s="7"/>
      <c r="M470" s="4" t="s">
        <v>1826</v>
      </c>
      <c r="N470" s="7" t="s">
        <v>1827</v>
      </c>
      <c r="O470" s="8" t="s">
        <v>1831</v>
      </c>
      <c r="P470" s="10">
        <v>45757</v>
      </c>
    </row>
    <row r="471" spans="1:16" ht="120" x14ac:dyDescent="0.2">
      <c r="A471" s="3" t="s">
        <v>176</v>
      </c>
      <c r="B471" s="4" t="s">
        <v>1825</v>
      </c>
      <c r="C471" s="4" t="s">
        <v>1264</v>
      </c>
      <c r="D471" s="4" t="s">
        <v>1111</v>
      </c>
      <c r="E471" s="4" t="s">
        <v>529</v>
      </c>
      <c r="F471" s="5">
        <v>56</v>
      </c>
      <c r="G471" s="6">
        <v>2963.21</v>
      </c>
      <c r="H471" s="12">
        <f t="shared" si="63"/>
        <v>296.32100000000003</v>
      </c>
      <c r="I471" s="13">
        <f t="shared" si="64"/>
        <v>444.48149999999998</v>
      </c>
      <c r="J471" s="13">
        <f t="shared" si="65"/>
        <v>3704.0124999999998</v>
      </c>
      <c r="K471" s="13">
        <f t="shared" si="62"/>
        <v>4074.4137500000002</v>
      </c>
      <c r="L471" s="7"/>
      <c r="M471" s="4" t="s">
        <v>1826</v>
      </c>
      <c r="N471" s="7" t="s">
        <v>1827</v>
      </c>
      <c r="O471" s="8" t="s">
        <v>1835</v>
      </c>
      <c r="P471" s="10">
        <v>45757</v>
      </c>
    </row>
    <row r="472" spans="1:16" ht="75" x14ac:dyDescent="0.2">
      <c r="A472" s="3" t="s">
        <v>87</v>
      </c>
      <c r="B472" s="4" t="s">
        <v>1725</v>
      </c>
      <c r="C472" s="4" t="s">
        <v>1296</v>
      </c>
      <c r="D472" s="4" t="s">
        <v>1391</v>
      </c>
      <c r="E472" s="4" t="s">
        <v>244</v>
      </c>
      <c r="F472" s="5">
        <v>1</v>
      </c>
      <c r="G472" s="6">
        <v>31.19</v>
      </c>
      <c r="H472" s="12">
        <f>G472*0.17</f>
        <v>5.3023000000000007</v>
      </c>
      <c r="I472" s="13">
        <f>G472*0.3</f>
        <v>9.3569999999999993</v>
      </c>
      <c r="J472" s="13">
        <f t="shared" si="65"/>
        <v>45.849299999999999</v>
      </c>
      <c r="K472" s="13">
        <f t="shared" si="62"/>
        <v>50.434230000000007</v>
      </c>
      <c r="L472" s="7"/>
      <c r="M472" s="4" t="s">
        <v>1726</v>
      </c>
      <c r="N472" s="7" t="s">
        <v>1727</v>
      </c>
      <c r="O472" s="8" t="s">
        <v>490</v>
      </c>
      <c r="P472" s="10">
        <v>45754</v>
      </c>
    </row>
    <row r="473" spans="1:16" ht="75" x14ac:dyDescent="0.2">
      <c r="A473" s="3" t="s">
        <v>87</v>
      </c>
      <c r="B473" s="4" t="s">
        <v>1725</v>
      </c>
      <c r="C473" s="4" t="s">
        <v>1302</v>
      </c>
      <c r="D473" s="4" t="s">
        <v>1391</v>
      </c>
      <c r="E473" s="4" t="s">
        <v>244</v>
      </c>
      <c r="F473" s="5">
        <v>1</v>
      </c>
      <c r="G473" s="6">
        <v>47.43</v>
      </c>
      <c r="H473" s="12">
        <f>G473*0.17</f>
        <v>8.0631000000000004</v>
      </c>
      <c r="I473" s="13">
        <f>G473*0.3</f>
        <v>14.228999999999999</v>
      </c>
      <c r="J473" s="13">
        <f t="shared" si="65"/>
        <v>69.722099999999998</v>
      </c>
      <c r="K473" s="13">
        <f t="shared" si="62"/>
        <v>76.694310000000002</v>
      </c>
      <c r="L473" s="7"/>
      <c r="M473" s="4" t="s">
        <v>1726</v>
      </c>
      <c r="N473" s="7" t="s">
        <v>1727</v>
      </c>
      <c r="O473" s="8" t="s">
        <v>489</v>
      </c>
      <c r="P473" s="10">
        <v>45754</v>
      </c>
    </row>
    <row r="474" spans="1:16" ht="75" x14ac:dyDescent="0.2">
      <c r="A474" s="3" t="s">
        <v>87</v>
      </c>
      <c r="B474" s="4" t="s">
        <v>1725</v>
      </c>
      <c r="C474" s="4" t="s">
        <v>1303</v>
      </c>
      <c r="D474" s="4" t="s">
        <v>1391</v>
      </c>
      <c r="E474" s="4" t="s">
        <v>244</v>
      </c>
      <c r="F474" s="5">
        <v>1</v>
      </c>
      <c r="G474" s="6">
        <v>38.03</v>
      </c>
      <c r="H474" s="12">
        <f>G474*0.17</f>
        <v>6.4651000000000005</v>
      </c>
      <c r="I474" s="13">
        <f>G474*0.3</f>
        <v>11.409000000000001</v>
      </c>
      <c r="J474" s="13">
        <f t="shared" si="65"/>
        <v>55.9041</v>
      </c>
      <c r="K474" s="13">
        <f t="shared" si="62"/>
        <v>61.494510000000005</v>
      </c>
      <c r="L474" s="7"/>
      <c r="M474" s="4" t="s">
        <v>1726</v>
      </c>
      <c r="N474" s="7" t="s">
        <v>1727</v>
      </c>
      <c r="O474" s="8" t="s">
        <v>488</v>
      </c>
      <c r="P474" s="10">
        <v>45754</v>
      </c>
    </row>
    <row r="475" spans="1:16" ht="120" x14ac:dyDescent="0.2">
      <c r="A475" s="3" t="s">
        <v>118</v>
      </c>
      <c r="B475" s="4" t="s">
        <v>118</v>
      </c>
      <c r="C475" s="4" t="s">
        <v>438</v>
      </c>
      <c r="D475" s="4" t="s">
        <v>362</v>
      </c>
      <c r="E475" s="4" t="s">
        <v>186</v>
      </c>
      <c r="F475" s="5">
        <v>10</v>
      </c>
      <c r="G475" s="6">
        <v>293.64</v>
      </c>
      <c r="H475" s="12">
        <f>G475*0.14</f>
        <v>41.1096</v>
      </c>
      <c r="I475" s="13">
        <f>G475*0.22</f>
        <v>64.600799999999992</v>
      </c>
      <c r="J475" s="13">
        <f t="shared" si="65"/>
        <v>399.35039999999998</v>
      </c>
      <c r="K475" s="13">
        <f t="shared" si="62"/>
        <v>439.28543999999999</v>
      </c>
      <c r="L475" s="7"/>
      <c r="M475" s="4" t="s">
        <v>439</v>
      </c>
      <c r="N475" s="7" t="s">
        <v>1759</v>
      </c>
      <c r="O475" s="8" t="s">
        <v>440</v>
      </c>
      <c r="P475" s="10">
        <v>45755</v>
      </c>
    </row>
    <row r="476" spans="1:16" ht="120" x14ac:dyDescent="0.2">
      <c r="A476" s="3" t="s">
        <v>118</v>
      </c>
      <c r="B476" s="4" t="s">
        <v>118</v>
      </c>
      <c r="C476" s="4" t="s">
        <v>441</v>
      </c>
      <c r="D476" s="4" t="s">
        <v>362</v>
      </c>
      <c r="E476" s="4" t="s">
        <v>186</v>
      </c>
      <c r="F476" s="5">
        <v>30</v>
      </c>
      <c r="G476" s="6">
        <v>629.54999999999995</v>
      </c>
      <c r="H476" s="12">
        <f>G476*0.1</f>
        <v>62.954999999999998</v>
      </c>
      <c r="I476" s="13">
        <f>G476*0.15</f>
        <v>94.43249999999999</v>
      </c>
      <c r="J476" s="13">
        <f t="shared" si="65"/>
        <v>786.9375</v>
      </c>
      <c r="K476" s="13">
        <f t="shared" si="62"/>
        <v>865.63125000000002</v>
      </c>
      <c r="L476" s="7"/>
      <c r="M476" s="4" t="s">
        <v>439</v>
      </c>
      <c r="N476" s="7" t="s">
        <v>1759</v>
      </c>
      <c r="O476" s="8" t="s">
        <v>442</v>
      </c>
      <c r="P476" s="10">
        <v>45755</v>
      </c>
    </row>
    <row r="477" spans="1:16" ht="315" x14ac:dyDescent="0.2">
      <c r="A477" s="3" t="s">
        <v>315</v>
      </c>
      <c r="B477" s="4" t="s">
        <v>1746</v>
      </c>
      <c r="C477" s="4" t="s">
        <v>1747</v>
      </c>
      <c r="D477" s="4" t="s">
        <v>972</v>
      </c>
      <c r="E477" s="4" t="s">
        <v>528</v>
      </c>
      <c r="F477" s="5">
        <v>1</v>
      </c>
      <c r="G477" s="6">
        <v>11385</v>
      </c>
      <c r="H477" s="12">
        <f>G477*0.1</f>
        <v>1138.5</v>
      </c>
      <c r="I477" s="13">
        <f>G477*0.15</f>
        <v>1707.75</v>
      </c>
      <c r="J477" s="13">
        <f t="shared" si="65"/>
        <v>14231.25</v>
      </c>
      <c r="K477" s="13">
        <f t="shared" si="62"/>
        <v>15654.375000000002</v>
      </c>
      <c r="L477" s="7"/>
      <c r="M477" s="4" t="s">
        <v>564</v>
      </c>
      <c r="N477" s="7" t="s">
        <v>1748</v>
      </c>
      <c r="O477" s="8" t="s">
        <v>1749</v>
      </c>
      <c r="P477" s="10">
        <v>45755</v>
      </c>
    </row>
    <row r="478" spans="1:16" ht="315" x14ac:dyDescent="0.2">
      <c r="A478" s="3" t="s">
        <v>315</v>
      </c>
      <c r="B478" s="4" t="s">
        <v>1746</v>
      </c>
      <c r="C478" s="4" t="s">
        <v>1750</v>
      </c>
      <c r="D478" s="4" t="s">
        <v>972</v>
      </c>
      <c r="E478" s="4" t="s">
        <v>528</v>
      </c>
      <c r="F478" s="5">
        <v>1</v>
      </c>
      <c r="G478" s="6">
        <v>19561.5</v>
      </c>
      <c r="H478" s="12">
        <f>G478*0.1</f>
        <v>1956.15</v>
      </c>
      <c r="I478" s="13">
        <f>G478*0.15</f>
        <v>2934.2249999999999</v>
      </c>
      <c r="J478" s="13">
        <f t="shared" si="65"/>
        <v>24451.875</v>
      </c>
      <c r="K478" s="13">
        <f t="shared" si="62"/>
        <v>26897.062500000004</v>
      </c>
      <c r="L478" s="7"/>
      <c r="M478" s="4" t="s">
        <v>564</v>
      </c>
      <c r="N478" s="7" t="s">
        <v>1748</v>
      </c>
      <c r="O478" s="8" t="s">
        <v>1751</v>
      </c>
      <c r="P478" s="10">
        <v>45755</v>
      </c>
    </row>
    <row r="479" spans="1:16" ht="75" x14ac:dyDescent="0.2">
      <c r="A479" s="3" t="s">
        <v>68</v>
      </c>
      <c r="B479" s="4" t="s">
        <v>457</v>
      </c>
      <c r="C479" s="4" t="s">
        <v>269</v>
      </c>
      <c r="D479" s="4" t="s">
        <v>1292</v>
      </c>
      <c r="E479" s="4" t="s">
        <v>178</v>
      </c>
      <c r="F479" s="5">
        <v>30</v>
      </c>
      <c r="G479" s="6">
        <v>100.04</v>
      </c>
      <c r="H479" s="12">
        <f>G479*0.14</f>
        <v>14.005600000000003</v>
      </c>
      <c r="I479" s="13">
        <f>G479*0.22</f>
        <v>22.008800000000001</v>
      </c>
      <c r="J479" s="13">
        <f t="shared" si="65"/>
        <v>136.05440000000002</v>
      </c>
      <c r="K479" s="13">
        <f t="shared" si="62"/>
        <v>149.65984000000003</v>
      </c>
      <c r="L479" s="7"/>
      <c r="M479" s="4" t="s">
        <v>458</v>
      </c>
      <c r="N479" s="7" t="s">
        <v>1752</v>
      </c>
      <c r="O479" s="8" t="s">
        <v>533</v>
      </c>
      <c r="P479" s="10">
        <v>45755</v>
      </c>
    </row>
    <row r="480" spans="1:16" ht="90" x14ac:dyDescent="0.2">
      <c r="A480" s="3" t="s">
        <v>188</v>
      </c>
      <c r="B480" s="4" t="s">
        <v>1928</v>
      </c>
      <c r="C480" s="4" t="s">
        <v>962</v>
      </c>
      <c r="D480" s="4" t="s">
        <v>362</v>
      </c>
      <c r="E480" s="4" t="s">
        <v>189</v>
      </c>
      <c r="F480" s="5">
        <v>1</v>
      </c>
      <c r="G480" s="6">
        <v>9709.73</v>
      </c>
      <c r="H480" s="12">
        <f t="shared" ref="H480:H485" si="66">G480*0.1</f>
        <v>970.97299999999996</v>
      </c>
      <c r="I480" s="13">
        <f t="shared" ref="I480:I485" si="67">G480*0.15</f>
        <v>1456.4594999999999</v>
      </c>
      <c r="J480" s="13">
        <f t="shared" si="65"/>
        <v>12137.162499999999</v>
      </c>
      <c r="K480" s="13">
        <f t="shared" si="62"/>
        <v>13350.87875</v>
      </c>
      <c r="L480" s="7"/>
      <c r="M480" s="4" t="s">
        <v>956</v>
      </c>
      <c r="N480" s="7" t="s">
        <v>1925</v>
      </c>
      <c r="O480" s="8" t="s">
        <v>963</v>
      </c>
      <c r="P480" s="10">
        <v>45758</v>
      </c>
    </row>
    <row r="481" spans="1:16" ht="120" x14ac:dyDescent="0.2">
      <c r="A481" s="3" t="s">
        <v>188</v>
      </c>
      <c r="B481" s="4" t="s">
        <v>1928</v>
      </c>
      <c r="C481" s="4" t="s">
        <v>964</v>
      </c>
      <c r="D481" s="4" t="s">
        <v>362</v>
      </c>
      <c r="E481" s="4" t="s">
        <v>189</v>
      </c>
      <c r="F481" s="5">
        <v>1</v>
      </c>
      <c r="G481" s="6">
        <v>9709.73</v>
      </c>
      <c r="H481" s="12">
        <f t="shared" si="66"/>
        <v>970.97299999999996</v>
      </c>
      <c r="I481" s="13">
        <f t="shared" si="67"/>
        <v>1456.4594999999999</v>
      </c>
      <c r="J481" s="13">
        <f t="shared" si="65"/>
        <v>12137.162499999999</v>
      </c>
      <c r="K481" s="13">
        <f t="shared" si="62"/>
        <v>13350.87875</v>
      </c>
      <c r="L481" s="7"/>
      <c r="M481" s="4" t="s">
        <v>956</v>
      </c>
      <c r="N481" s="7" t="s">
        <v>1925</v>
      </c>
      <c r="O481" s="8" t="s">
        <v>965</v>
      </c>
      <c r="P481" s="10">
        <v>45758</v>
      </c>
    </row>
    <row r="482" spans="1:16" ht="90" x14ac:dyDescent="0.2">
      <c r="A482" s="3" t="s">
        <v>188</v>
      </c>
      <c r="B482" s="4" t="s">
        <v>1928</v>
      </c>
      <c r="C482" s="4" t="s">
        <v>960</v>
      </c>
      <c r="D482" s="4" t="s">
        <v>362</v>
      </c>
      <c r="E482" s="4" t="s">
        <v>189</v>
      </c>
      <c r="F482" s="5">
        <v>2</v>
      </c>
      <c r="G482" s="6">
        <v>19250.39</v>
      </c>
      <c r="H482" s="12">
        <f t="shared" si="66"/>
        <v>1925.039</v>
      </c>
      <c r="I482" s="13">
        <f t="shared" si="67"/>
        <v>2887.5584999999996</v>
      </c>
      <c r="J482" s="13">
        <f t="shared" si="65"/>
        <v>24062.987499999999</v>
      </c>
      <c r="K482" s="13">
        <f t="shared" si="62"/>
        <v>26469.286250000001</v>
      </c>
      <c r="L482" s="7"/>
      <c r="M482" s="4" t="s">
        <v>956</v>
      </c>
      <c r="N482" s="7" t="s">
        <v>1925</v>
      </c>
      <c r="O482" s="8" t="s">
        <v>961</v>
      </c>
      <c r="P482" s="10">
        <v>45758</v>
      </c>
    </row>
    <row r="483" spans="1:16" ht="120" x14ac:dyDescent="0.2">
      <c r="A483" s="3" t="s">
        <v>188</v>
      </c>
      <c r="B483" s="4" t="s">
        <v>1928</v>
      </c>
      <c r="C483" s="4" t="s">
        <v>966</v>
      </c>
      <c r="D483" s="4" t="s">
        <v>362</v>
      </c>
      <c r="E483" s="4" t="s">
        <v>189</v>
      </c>
      <c r="F483" s="5">
        <v>2</v>
      </c>
      <c r="G483" s="6">
        <v>19250.39</v>
      </c>
      <c r="H483" s="12">
        <f t="shared" si="66"/>
        <v>1925.039</v>
      </c>
      <c r="I483" s="13">
        <f t="shared" si="67"/>
        <v>2887.5584999999996</v>
      </c>
      <c r="J483" s="13">
        <f t="shared" si="65"/>
        <v>24062.987499999999</v>
      </c>
      <c r="K483" s="13">
        <f t="shared" si="62"/>
        <v>26469.286250000001</v>
      </c>
      <c r="L483" s="7"/>
      <c r="M483" s="4" t="s">
        <v>956</v>
      </c>
      <c r="N483" s="7" t="s">
        <v>1925</v>
      </c>
      <c r="O483" s="8" t="s">
        <v>967</v>
      </c>
      <c r="P483" s="10">
        <v>45758</v>
      </c>
    </row>
    <row r="484" spans="1:16" ht="105" x14ac:dyDescent="0.2">
      <c r="A484" s="3" t="s">
        <v>188</v>
      </c>
      <c r="B484" s="4" t="s">
        <v>1928</v>
      </c>
      <c r="C484" s="4" t="s">
        <v>958</v>
      </c>
      <c r="D484" s="4" t="s">
        <v>362</v>
      </c>
      <c r="E484" s="4" t="s">
        <v>189</v>
      </c>
      <c r="F484" s="5">
        <v>1</v>
      </c>
      <c r="G484" s="6">
        <v>9709.73</v>
      </c>
      <c r="H484" s="12">
        <f t="shared" si="66"/>
        <v>970.97299999999996</v>
      </c>
      <c r="I484" s="13">
        <f t="shared" si="67"/>
        <v>1456.4594999999999</v>
      </c>
      <c r="J484" s="13">
        <f t="shared" si="65"/>
        <v>12137.162499999999</v>
      </c>
      <c r="K484" s="13">
        <f t="shared" si="62"/>
        <v>13350.87875</v>
      </c>
      <c r="L484" s="7"/>
      <c r="M484" s="4" t="s">
        <v>956</v>
      </c>
      <c r="N484" s="7" t="s">
        <v>1925</v>
      </c>
      <c r="O484" s="8" t="s">
        <v>959</v>
      </c>
      <c r="P484" s="10">
        <v>45758</v>
      </c>
    </row>
    <row r="485" spans="1:16" ht="105" x14ac:dyDescent="0.2">
      <c r="A485" s="3" t="s">
        <v>188</v>
      </c>
      <c r="B485" s="4" t="s">
        <v>1928</v>
      </c>
      <c r="C485" s="4" t="s">
        <v>955</v>
      </c>
      <c r="D485" s="4" t="s">
        <v>362</v>
      </c>
      <c r="E485" s="4" t="s">
        <v>189</v>
      </c>
      <c r="F485" s="5">
        <v>2</v>
      </c>
      <c r="G485" s="6">
        <v>19250.39</v>
      </c>
      <c r="H485" s="12">
        <f t="shared" si="66"/>
        <v>1925.039</v>
      </c>
      <c r="I485" s="13">
        <f t="shared" si="67"/>
        <v>2887.5584999999996</v>
      </c>
      <c r="J485" s="13">
        <f t="shared" si="65"/>
        <v>24062.987499999999</v>
      </c>
      <c r="K485" s="13">
        <f t="shared" si="62"/>
        <v>26469.286250000001</v>
      </c>
      <c r="L485" s="7"/>
      <c r="M485" s="4" t="s">
        <v>956</v>
      </c>
      <c r="N485" s="7" t="s">
        <v>1925</v>
      </c>
      <c r="O485" s="8" t="s">
        <v>957</v>
      </c>
      <c r="P485" s="10">
        <v>45758</v>
      </c>
    </row>
    <row r="486" spans="1:16" ht="75" x14ac:dyDescent="0.2">
      <c r="A486" s="3" t="s">
        <v>70</v>
      </c>
      <c r="B486" s="4" t="s">
        <v>71</v>
      </c>
      <c r="C486" s="4" t="s">
        <v>701</v>
      </c>
      <c r="D486" s="4" t="s">
        <v>407</v>
      </c>
      <c r="E486" s="4" t="s">
        <v>203</v>
      </c>
      <c r="F486" s="5">
        <v>10</v>
      </c>
      <c r="G486" s="6">
        <v>98.11</v>
      </c>
      <c r="H486" s="12">
        <f>G486*0.17</f>
        <v>16.678700000000003</v>
      </c>
      <c r="I486" s="13">
        <f>G486*0.3</f>
        <v>29.433</v>
      </c>
      <c r="J486" s="13">
        <f t="shared" si="65"/>
        <v>144.2217</v>
      </c>
      <c r="K486" s="13">
        <f t="shared" si="62"/>
        <v>158.64387000000002</v>
      </c>
      <c r="L486" s="7"/>
      <c r="M486" s="4" t="s">
        <v>1409</v>
      </c>
      <c r="N486" s="7" t="s">
        <v>1916</v>
      </c>
      <c r="O486" s="8" t="s">
        <v>984</v>
      </c>
      <c r="P486" s="10">
        <v>45757</v>
      </c>
    </row>
    <row r="487" spans="1:16" ht="90" x14ac:dyDescent="0.2">
      <c r="A487" s="3" t="s">
        <v>105</v>
      </c>
      <c r="B487" s="4" t="s">
        <v>937</v>
      </c>
      <c r="C487" s="4" t="s">
        <v>927</v>
      </c>
      <c r="D487" s="4" t="s">
        <v>670</v>
      </c>
      <c r="E487" s="4" t="s">
        <v>215</v>
      </c>
      <c r="F487" s="5">
        <v>5</v>
      </c>
      <c r="G487" s="6">
        <v>108.66</v>
      </c>
      <c r="H487" s="12">
        <f>G487*0.14</f>
        <v>15.212400000000001</v>
      </c>
      <c r="I487" s="13">
        <f>G487*0.22</f>
        <v>23.905200000000001</v>
      </c>
      <c r="J487" s="13">
        <f t="shared" si="65"/>
        <v>147.77760000000001</v>
      </c>
      <c r="K487" s="13">
        <f t="shared" si="62"/>
        <v>162.55536000000001</v>
      </c>
      <c r="L487" s="7"/>
      <c r="M487" s="4" t="s">
        <v>1593</v>
      </c>
      <c r="N487" s="7" t="s">
        <v>1594</v>
      </c>
      <c r="O487" s="8" t="s">
        <v>1595</v>
      </c>
      <c r="P487" s="10">
        <v>45748</v>
      </c>
    </row>
    <row r="488" spans="1:16" ht="90" x14ac:dyDescent="0.2">
      <c r="A488" s="3" t="s">
        <v>105</v>
      </c>
      <c r="B488" s="4" t="s">
        <v>937</v>
      </c>
      <c r="C488" s="4" t="s">
        <v>257</v>
      </c>
      <c r="D488" s="4" t="s">
        <v>670</v>
      </c>
      <c r="E488" s="4" t="s">
        <v>215</v>
      </c>
      <c r="F488" s="5">
        <v>10</v>
      </c>
      <c r="G488" s="6">
        <v>217.33</v>
      </c>
      <c r="H488" s="12">
        <f>G488*0.14</f>
        <v>30.426200000000005</v>
      </c>
      <c r="I488" s="13">
        <f>G488*0.22</f>
        <v>47.812600000000003</v>
      </c>
      <c r="J488" s="13">
        <f t="shared" si="65"/>
        <v>295.56880000000001</v>
      </c>
      <c r="K488" s="13">
        <f t="shared" si="62"/>
        <v>325.12568000000005</v>
      </c>
      <c r="L488" s="7"/>
      <c r="M488" s="4" t="s">
        <v>1593</v>
      </c>
      <c r="N488" s="7" t="s">
        <v>1594</v>
      </c>
      <c r="O488" s="8" t="s">
        <v>1596</v>
      </c>
      <c r="P488" s="10">
        <v>45748</v>
      </c>
    </row>
    <row r="489" spans="1:16" ht="105" x14ac:dyDescent="0.2">
      <c r="A489" s="3" t="s">
        <v>105</v>
      </c>
      <c r="B489" s="4" t="s">
        <v>1879</v>
      </c>
      <c r="C489" s="4" t="s">
        <v>525</v>
      </c>
      <c r="D489" s="4" t="s">
        <v>852</v>
      </c>
      <c r="E489" s="4" t="s">
        <v>342</v>
      </c>
      <c r="F489" s="5">
        <v>1</v>
      </c>
      <c r="G489" s="6">
        <v>8.7200000000000006</v>
      </c>
      <c r="H489" s="12">
        <f>G489*0.17</f>
        <v>1.4824000000000002</v>
      </c>
      <c r="I489" s="13">
        <f>G489*0.3</f>
        <v>2.6160000000000001</v>
      </c>
      <c r="J489" s="13">
        <f t="shared" si="65"/>
        <v>12.8184</v>
      </c>
      <c r="K489" s="13">
        <f t="shared" si="62"/>
        <v>14.100240000000001</v>
      </c>
      <c r="L489" s="7"/>
      <c r="M489" s="4" t="s">
        <v>1880</v>
      </c>
      <c r="N489" s="7" t="s">
        <v>1881</v>
      </c>
      <c r="O489" s="8" t="s">
        <v>1885</v>
      </c>
      <c r="P489" s="10">
        <v>45757</v>
      </c>
    </row>
    <row r="490" spans="1:16" ht="105" x14ac:dyDescent="0.2">
      <c r="A490" s="3" t="s">
        <v>105</v>
      </c>
      <c r="B490" s="4" t="s">
        <v>1879</v>
      </c>
      <c r="C490" s="4" t="s">
        <v>525</v>
      </c>
      <c r="D490" s="4" t="s">
        <v>852</v>
      </c>
      <c r="E490" s="4" t="s">
        <v>342</v>
      </c>
      <c r="F490" s="5">
        <v>1</v>
      </c>
      <c r="G490" s="6">
        <v>8.7200000000000006</v>
      </c>
      <c r="H490" s="12">
        <f>G490*0.17</f>
        <v>1.4824000000000002</v>
      </c>
      <c r="I490" s="13">
        <f>G490*0.3</f>
        <v>2.6160000000000001</v>
      </c>
      <c r="J490" s="13">
        <f t="shared" si="65"/>
        <v>12.8184</v>
      </c>
      <c r="K490" s="13">
        <f t="shared" si="62"/>
        <v>14.100240000000001</v>
      </c>
      <c r="L490" s="7"/>
      <c r="M490" s="4" t="s">
        <v>1880</v>
      </c>
      <c r="N490" s="7" t="s">
        <v>1881</v>
      </c>
      <c r="O490" s="8" t="s">
        <v>1886</v>
      </c>
      <c r="P490" s="10">
        <v>45757</v>
      </c>
    </row>
    <row r="491" spans="1:16" ht="120" x14ac:dyDescent="0.2">
      <c r="A491" s="3" t="s">
        <v>105</v>
      </c>
      <c r="B491" s="4" t="s">
        <v>106</v>
      </c>
      <c r="C491" s="4" t="s">
        <v>525</v>
      </c>
      <c r="D491" s="4" t="s">
        <v>796</v>
      </c>
      <c r="E491" s="4" t="s">
        <v>342</v>
      </c>
      <c r="F491" s="5">
        <v>1</v>
      </c>
      <c r="G491" s="6">
        <v>53.79</v>
      </c>
      <c r="H491" s="12">
        <f>G491*0.17</f>
        <v>9.1443000000000012</v>
      </c>
      <c r="I491" s="13">
        <f>G491*0.3</f>
        <v>16.137</v>
      </c>
      <c r="J491" s="13">
        <f t="shared" si="65"/>
        <v>79.071300000000008</v>
      </c>
      <c r="K491" s="13">
        <f t="shared" si="62"/>
        <v>86.978430000000017</v>
      </c>
      <c r="L491" s="7"/>
      <c r="M491" s="4" t="s">
        <v>1547</v>
      </c>
      <c r="N491" s="7" t="s">
        <v>1545</v>
      </c>
      <c r="O491" s="8" t="s">
        <v>1549</v>
      </c>
      <c r="P491" s="10">
        <v>45750</v>
      </c>
    </row>
    <row r="492" spans="1:16" ht="135" x14ac:dyDescent="0.2">
      <c r="A492" s="3" t="s">
        <v>105</v>
      </c>
      <c r="B492" s="4" t="s">
        <v>1879</v>
      </c>
      <c r="C492" s="4" t="s">
        <v>524</v>
      </c>
      <c r="D492" s="4" t="s">
        <v>852</v>
      </c>
      <c r="E492" s="4" t="s">
        <v>342</v>
      </c>
      <c r="F492" s="5">
        <v>50</v>
      </c>
      <c r="G492" s="6">
        <v>430</v>
      </c>
      <c r="H492" s="12">
        <f>G492*0.14</f>
        <v>60.2</v>
      </c>
      <c r="I492" s="13">
        <f>G492*0.22</f>
        <v>94.6</v>
      </c>
      <c r="J492" s="13">
        <f t="shared" si="65"/>
        <v>584.79999999999995</v>
      </c>
      <c r="K492" s="13">
        <f t="shared" si="62"/>
        <v>643.28</v>
      </c>
      <c r="L492" s="7"/>
      <c r="M492" s="4" t="s">
        <v>1880</v>
      </c>
      <c r="N492" s="7" t="s">
        <v>1881</v>
      </c>
      <c r="O492" s="8" t="s">
        <v>1884</v>
      </c>
      <c r="P492" s="10">
        <v>45757</v>
      </c>
    </row>
    <row r="493" spans="1:16" ht="135" x14ac:dyDescent="0.2">
      <c r="A493" s="3" t="s">
        <v>105</v>
      </c>
      <c r="B493" s="4" t="s">
        <v>1879</v>
      </c>
      <c r="C493" s="4" t="s">
        <v>855</v>
      </c>
      <c r="D493" s="4" t="s">
        <v>852</v>
      </c>
      <c r="E493" s="4" t="s">
        <v>342</v>
      </c>
      <c r="F493" s="5">
        <v>8</v>
      </c>
      <c r="G493" s="6">
        <v>648</v>
      </c>
      <c r="H493" s="12">
        <f>G493*0.1</f>
        <v>64.8</v>
      </c>
      <c r="I493" s="13">
        <f>G493*0.15</f>
        <v>97.2</v>
      </c>
      <c r="J493" s="13">
        <f t="shared" si="65"/>
        <v>810</v>
      </c>
      <c r="K493" s="13">
        <f t="shared" si="62"/>
        <v>891.00000000000011</v>
      </c>
      <c r="L493" s="7"/>
      <c r="M493" s="4" t="s">
        <v>1880</v>
      </c>
      <c r="N493" s="7" t="s">
        <v>1881</v>
      </c>
      <c r="O493" s="8" t="s">
        <v>1882</v>
      </c>
      <c r="P493" s="10">
        <v>45757</v>
      </c>
    </row>
    <row r="494" spans="1:16" ht="135" x14ac:dyDescent="0.2">
      <c r="A494" s="3" t="s">
        <v>105</v>
      </c>
      <c r="B494" s="4" t="s">
        <v>1879</v>
      </c>
      <c r="C494" s="4" t="s">
        <v>854</v>
      </c>
      <c r="D494" s="4" t="s">
        <v>852</v>
      </c>
      <c r="E494" s="4" t="s">
        <v>342</v>
      </c>
      <c r="F494" s="5">
        <v>8</v>
      </c>
      <c r="G494" s="6">
        <v>648</v>
      </c>
      <c r="H494" s="12">
        <f>G494*0.1</f>
        <v>64.8</v>
      </c>
      <c r="I494" s="13">
        <f>G494*0.15</f>
        <v>97.2</v>
      </c>
      <c r="J494" s="13">
        <f t="shared" si="65"/>
        <v>810</v>
      </c>
      <c r="K494" s="13">
        <f t="shared" si="62"/>
        <v>891.00000000000011</v>
      </c>
      <c r="L494" s="7"/>
      <c r="M494" s="4" t="s">
        <v>1880</v>
      </c>
      <c r="N494" s="7" t="s">
        <v>1881</v>
      </c>
      <c r="O494" s="8" t="s">
        <v>1883</v>
      </c>
      <c r="P494" s="10">
        <v>45757</v>
      </c>
    </row>
    <row r="495" spans="1:16" ht="105" x14ac:dyDescent="0.2">
      <c r="A495" s="16" t="s">
        <v>105</v>
      </c>
      <c r="B495" s="4" t="s">
        <v>1879</v>
      </c>
      <c r="C495" s="4" t="s">
        <v>750</v>
      </c>
      <c r="D495" s="4" t="s">
        <v>852</v>
      </c>
      <c r="E495" s="4" t="s">
        <v>342</v>
      </c>
      <c r="F495" s="5">
        <v>1</v>
      </c>
      <c r="G495" s="6">
        <v>4.5999999999999996</v>
      </c>
      <c r="H495" s="12">
        <f>G495*0.17</f>
        <v>0.78200000000000003</v>
      </c>
      <c r="I495" s="13">
        <f>G495*0.3</f>
        <v>1.38</v>
      </c>
      <c r="J495" s="13">
        <f t="shared" si="65"/>
        <v>6.7619999999999996</v>
      </c>
      <c r="K495" s="13">
        <f t="shared" si="62"/>
        <v>7.4382000000000001</v>
      </c>
      <c r="L495" s="7"/>
      <c r="M495" s="4" t="s">
        <v>1880</v>
      </c>
      <c r="N495" s="7" t="s">
        <v>1881</v>
      </c>
      <c r="O495" s="8" t="s">
        <v>1888</v>
      </c>
      <c r="P495" s="10">
        <v>45757</v>
      </c>
    </row>
    <row r="496" spans="1:16" ht="105" x14ac:dyDescent="0.2">
      <c r="A496" s="3" t="s">
        <v>105</v>
      </c>
      <c r="B496" s="4" t="s">
        <v>1879</v>
      </c>
      <c r="C496" s="4" t="s">
        <v>750</v>
      </c>
      <c r="D496" s="4" t="s">
        <v>852</v>
      </c>
      <c r="E496" s="4" t="s">
        <v>342</v>
      </c>
      <c r="F496" s="5">
        <v>1</v>
      </c>
      <c r="G496" s="6">
        <v>4.5999999999999996</v>
      </c>
      <c r="H496" s="12">
        <f>G496*0.17</f>
        <v>0.78200000000000003</v>
      </c>
      <c r="I496" s="13">
        <f>G496*0.3</f>
        <v>1.38</v>
      </c>
      <c r="J496" s="13">
        <f t="shared" si="65"/>
        <v>6.7619999999999996</v>
      </c>
      <c r="K496" s="13">
        <f t="shared" si="62"/>
        <v>7.4382000000000001</v>
      </c>
      <c r="L496" s="7"/>
      <c r="M496" s="4" t="s">
        <v>1880</v>
      </c>
      <c r="N496" s="7" t="s">
        <v>1881</v>
      </c>
      <c r="O496" s="8" t="s">
        <v>1889</v>
      </c>
      <c r="P496" s="10">
        <v>45757</v>
      </c>
    </row>
    <row r="497" spans="1:16" ht="135" x14ac:dyDescent="0.2">
      <c r="A497" s="3" t="s">
        <v>105</v>
      </c>
      <c r="B497" s="4" t="s">
        <v>1879</v>
      </c>
      <c r="C497" s="4" t="s">
        <v>853</v>
      </c>
      <c r="D497" s="4" t="s">
        <v>852</v>
      </c>
      <c r="E497" s="4" t="s">
        <v>342</v>
      </c>
      <c r="F497" s="5">
        <v>60</v>
      </c>
      <c r="G497" s="6">
        <v>269</v>
      </c>
      <c r="H497" s="12">
        <f>G497*0.14</f>
        <v>37.660000000000004</v>
      </c>
      <c r="I497" s="13">
        <f>G497*0.22</f>
        <v>59.18</v>
      </c>
      <c r="J497" s="13">
        <f t="shared" si="65"/>
        <v>365.84000000000003</v>
      </c>
      <c r="K497" s="13">
        <f t="shared" si="62"/>
        <v>402.42400000000009</v>
      </c>
      <c r="L497" s="7"/>
      <c r="M497" s="4" t="s">
        <v>1880</v>
      </c>
      <c r="N497" s="7" t="s">
        <v>1881</v>
      </c>
      <c r="O497" s="8" t="s">
        <v>1887</v>
      </c>
      <c r="P497" s="10">
        <v>45757</v>
      </c>
    </row>
    <row r="498" spans="1:16" ht="120" x14ac:dyDescent="0.2">
      <c r="A498" s="3" t="s">
        <v>105</v>
      </c>
      <c r="B498" s="4" t="s">
        <v>106</v>
      </c>
      <c r="C498" s="4" t="s">
        <v>925</v>
      </c>
      <c r="D498" s="4" t="s">
        <v>796</v>
      </c>
      <c r="E498" s="4" t="s">
        <v>342</v>
      </c>
      <c r="F498" s="5">
        <v>1</v>
      </c>
      <c r="G498" s="6">
        <v>43.03</v>
      </c>
      <c r="H498" s="12">
        <f>G498*0.17</f>
        <v>7.315100000000001</v>
      </c>
      <c r="I498" s="13">
        <f>G498*0.3</f>
        <v>12.909000000000001</v>
      </c>
      <c r="J498" s="13">
        <f t="shared" si="65"/>
        <v>63.254100000000001</v>
      </c>
      <c r="K498" s="13">
        <f t="shared" si="62"/>
        <v>69.579510000000013</v>
      </c>
      <c r="L498" s="7"/>
      <c r="M498" s="4" t="s">
        <v>1547</v>
      </c>
      <c r="N498" s="7" t="s">
        <v>1545</v>
      </c>
      <c r="O498" s="8" t="s">
        <v>1548</v>
      </c>
      <c r="P498" s="10">
        <v>45750</v>
      </c>
    </row>
    <row r="499" spans="1:16" ht="75" x14ac:dyDescent="0.2">
      <c r="A499" s="3" t="s">
        <v>72</v>
      </c>
      <c r="B499" s="4" t="s">
        <v>876</v>
      </c>
      <c r="C499" s="4" t="s">
        <v>877</v>
      </c>
      <c r="D499" s="4" t="s">
        <v>642</v>
      </c>
      <c r="E499" s="4" t="s">
        <v>518</v>
      </c>
      <c r="F499" s="5">
        <v>20</v>
      </c>
      <c r="G499" s="6">
        <v>111.06</v>
      </c>
      <c r="H499" s="12">
        <f>G499*0.14</f>
        <v>15.548400000000003</v>
      </c>
      <c r="I499" s="13">
        <f>G499*0.22</f>
        <v>24.433199999999999</v>
      </c>
      <c r="J499" s="13">
        <f t="shared" si="65"/>
        <v>151.04160000000002</v>
      </c>
      <c r="K499" s="13">
        <f t="shared" si="62"/>
        <v>166.14576000000002</v>
      </c>
      <c r="L499" s="7"/>
      <c r="M499" s="4" t="s">
        <v>748</v>
      </c>
      <c r="N499" s="7" t="s">
        <v>1681</v>
      </c>
      <c r="O499" s="8" t="s">
        <v>296</v>
      </c>
      <c r="P499" s="10">
        <v>45748</v>
      </c>
    </row>
    <row r="500" spans="1:16" ht="75" x14ac:dyDescent="0.2">
      <c r="A500" s="3" t="s">
        <v>72</v>
      </c>
      <c r="B500" s="4" t="s">
        <v>876</v>
      </c>
      <c r="C500" s="4" t="s">
        <v>585</v>
      </c>
      <c r="D500" s="4" t="s">
        <v>642</v>
      </c>
      <c r="E500" s="4" t="s">
        <v>518</v>
      </c>
      <c r="F500" s="5">
        <v>40</v>
      </c>
      <c r="G500" s="6">
        <v>219.55</v>
      </c>
      <c r="H500" s="12">
        <f>G500*0.14</f>
        <v>30.737000000000005</v>
      </c>
      <c r="I500" s="13">
        <f>G500*0.22</f>
        <v>48.301000000000002</v>
      </c>
      <c r="J500" s="13">
        <f t="shared" si="65"/>
        <v>298.58800000000002</v>
      </c>
      <c r="K500" s="13">
        <f t="shared" si="62"/>
        <v>328.44680000000005</v>
      </c>
      <c r="L500" s="7"/>
      <c r="M500" s="4" t="s">
        <v>748</v>
      </c>
      <c r="N500" s="7" t="s">
        <v>1681</v>
      </c>
      <c r="O500" s="8" t="s">
        <v>586</v>
      </c>
      <c r="P500" s="10">
        <v>45748</v>
      </c>
    </row>
    <row r="501" spans="1:16" ht="90" x14ac:dyDescent="0.2">
      <c r="A501" s="3" t="s">
        <v>72</v>
      </c>
      <c r="B501" s="4" t="s">
        <v>1068</v>
      </c>
      <c r="C501" s="4" t="s">
        <v>792</v>
      </c>
      <c r="D501" s="4" t="s">
        <v>363</v>
      </c>
      <c r="E501" s="4" t="s">
        <v>518</v>
      </c>
      <c r="F501" s="5">
        <v>20</v>
      </c>
      <c r="G501" s="6">
        <v>99.4</v>
      </c>
      <c r="H501" s="12">
        <f>G501*0.17</f>
        <v>16.898000000000003</v>
      </c>
      <c r="I501" s="13">
        <f>G501*0.3</f>
        <v>29.82</v>
      </c>
      <c r="J501" s="13">
        <f t="shared" si="65"/>
        <v>146.11799999999999</v>
      </c>
      <c r="K501" s="13">
        <f t="shared" si="62"/>
        <v>160.72980000000001</v>
      </c>
      <c r="L501" s="7"/>
      <c r="M501" s="4" t="s">
        <v>1116</v>
      </c>
      <c r="N501" s="7" t="s">
        <v>1681</v>
      </c>
      <c r="O501" s="8" t="s">
        <v>1122</v>
      </c>
      <c r="P501" s="10">
        <v>45748</v>
      </c>
    </row>
    <row r="502" spans="1:16" ht="90" x14ac:dyDescent="0.2">
      <c r="A502" s="3" t="s">
        <v>72</v>
      </c>
      <c r="B502" s="4" t="s">
        <v>1068</v>
      </c>
      <c r="C502" s="4" t="s">
        <v>792</v>
      </c>
      <c r="D502" s="4" t="s">
        <v>1022</v>
      </c>
      <c r="E502" s="4" t="s">
        <v>518</v>
      </c>
      <c r="F502" s="5">
        <v>20</v>
      </c>
      <c r="G502" s="6">
        <v>99.4</v>
      </c>
      <c r="H502" s="12">
        <f>G502*0.17</f>
        <v>16.898000000000003</v>
      </c>
      <c r="I502" s="13">
        <f>G502*0.3</f>
        <v>29.82</v>
      </c>
      <c r="J502" s="13">
        <f t="shared" si="65"/>
        <v>146.11799999999999</v>
      </c>
      <c r="K502" s="13">
        <f t="shared" si="62"/>
        <v>160.72980000000001</v>
      </c>
      <c r="L502" s="7"/>
      <c r="M502" s="4" t="s">
        <v>1116</v>
      </c>
      <c r="N502" s="7" t="s">
        <v>1681</v>
      </c>
      <c r="O502" s="8" t="s">
        <v>1174</v>
      </c>
      <c r="P502" s="10">
        <v>45748</v>
      </c>
    </row>
    <row r="503" spans="1:16" ht="90" x14ac:dyDescent="0.2">
      <c r="A503" s="3" t="s">
        <v>72</v>
      </c>
      <c r="B503" s="4" t="s">
        <v>1068</v>
      </c>
      <c r="C503" s="4" t="s">
        <v>613</v>
      </c>
      <c r="D503" s="4" t="s">
        <v>363</v>
      </c>
      <c r="E503" s="4" t="s">
        <v>518</v>
      </c>
      <c r="F503" s="5">
        <v>30</v>
      </c>
      <c r="G503" s="6">
        <v>148.97</v>
      </c>
      <c r="H503" s="12">
        <f t="shared" ref="H503:H508" si="68">G503*0.14</f>
        <v>20.855800000000002</v>
      </c>
      <c r="I503" s="13">
        <f t="shared" ref="I503:I508" si="69">G503*0.22</f>
        <v>32.773400000000002</v>
      </c>
      <c r="J503" s="13">
        <f t="shared" si="65"/>
        <v>202.59920000000002</v>
      </c>
      <c r="K503" s="13">
        <f t="shared" si="62"/>
        <v>222.85912000000005</v>
      </c>
      <c r="L503" s="7"/>
      <c r="M503" s="4" t="s">
        <v>1116</v>
      </c>
      <c r="N503" s="7" t="s">
        <v>1681</v>
      </c>
      <c r="O503" s="8" t="s">
        <v>1123</v>
      </c>
      <c r="P503" s="10">
        <v>45748</v>
      </c>
    </row>
    <row r="504" spans="1:16" ht="90" x14ac:dyDescent="0.2">
      <c r="A504" s="3" t="s">
        <v>72</v>
      </c>
      <c r="B504" s="4" t="s">
        <v>1068</v>
      </c>
      <c r="C504" s="4" t="s">
        <v>613</v>
      </c>
      <c r="D504" s="4" t="s">
        <v>1022</v>
      </c>
      <c r="E504" s="4" t="s">
        <v>518</v>
      </c>
      <c r="F504" s="5">
        <v>30</v>
      </c>
      <c r="G504" s="6">
        <v>148.97</v>
      </c>
      <c r="H504" s="12">
        <f t="shared" si="68"/>
        <v>20.855800000000002</v>
      </c>
      <c r="I504" s="13">
        <f t="shared" si="69"/>
        <v>32.773400000000002</v>
      </c>
      <c r="J504" s="13">
        <f t="shared" si="65"/>
        <v>202.59920000000002</v>
      </c>
      <c r="K504" s="13">
        <f t="shared" si="62"/>
        <v>222.85912000000005</v>
      </c>
      <c r="L504" s="7"/>
      <c r="M504" s="4" t="s">
        <v>1116</v>
      </c>
      <c r="N504" s="7" t="s">
        <v>1681</v>
      </c>
      <c r="O504" s="8" t="s">
        <v>1117</v>
      </c>
      <c r="P504" s="10">
        <v>45748</v>
      </c>
    </row>
    <row r="505" spans="1:16" ht="90" x14ac:dyDescent="0.2">
      <c r="A505" s="3" t="s">
        <v>72</v>
      </c>
      <c r="B505" s="4" t="s">
        <v>1068</v>
      </c>
      <c r="C505" s="4" t="s">
        <v>793</v>
      </c>
      <c r="D505" s="4" t="s">
        <v>363</v>
      </c>
      <c r="E505" s="4" t="s">
        <v>518</v>
      </c>
      <c r="F505" s="5">
        <v>40</v>
      </c>
      <c r="G505" s="6">
        <v>198.62</v>
      </c>
      <c r="H505" s="12">
        <f t="shared" si="68"/>
        <v>27.806800000000003</v>
      </c>
      <c r="I505" s="13">
        <f t="shared" si="69"/>
        <v>43.696400000000004</v>
      </c>
      <c r="J505" s="13">
        <f t="shared" si="65"/>
        <v>270.1232</v>
      </c>
      <c r="K505" s="13">
        <f t="shared" si="62"/>
        <v>297.13552000000004</v>
      </c>
      <c r="L505" s="7"/>
      <c r="M505" s="4" t="s">
        <v>1116</v>
      </c>
      <c r="N505" s="7" t="s">
        <v>1681</v>
      </c>
      <c r="O505" s="8" t="s">
        <v>1124</v>
      </c>
      <c r="P505" s="10">
        <v>45748</v>
      </c>
    </row>
    <row r="506" spans="1:16" ht="90" x14ac:dyDescent="0.2">
      <c r="A506" s="3" t="s">
        <v>72</v>
      </c>
      <c r="B506" s="4" t="s">
        <v>1068</v>
      </c>
      <c r="C506" s="4" t="s">
        <v>793</v>
      </c>
      <c r="D506" s="4" t="s">
        <v>1022</v>
      </c>
      <c r="E506" s="4" t="s">
        <v>518</v>
      </c>
      <c r="F506" s="5">
        <v>40</v>
      </c>
      <c r="G506" s="6">
        <v>198.62</v>
      </c>
      <c r="H506" s="12">
        <f t="shared" si="68"/>
        <v>27.806800000000003</v>
      </c>
      <c r="I506" s="13">
        <f t="shared" si="69"/>
        <v>43.696400000000004</v>
      </c>
      <c r="J506" s="13">
        <f t="shared" si="65"/>
        <v>270.1232</v>
      </c>
      <c r="K506" s="13">
        <f t="shared" si="62"/>
        <v>297.13552000000004</v>
      </c>
      <c r="L506" s="7"/>
      <c r="M506" s="4" t="s">
        <v>1116</v>
      </c>
      <c r="N506" s="7" t="s">
        <v>1681</v>
      </c>
      <c r="O506" s="8" t="s">
        <v>1118</v>
      </c>
      <c r="P506" s="10">
        <v>45748</v>
      </c>
    </row>
    <row r="507" spans="1:16" ht="90" x14ac:dyDescent="0.2">
      <c r="A507" s="3" t="s">
        <v>72</v>
      </c>
      <c r="B507" s="4" t="s">
        <v>1068</v>
      </c>
      <c r="C507" s="4" t="s">
        <v>794</v>
      </c>
      <c r="D507" s="4" t="s">
        <v>363</v>
      </c>
      <c r="E507" s="4" t="s">
        <v>518</v>
      </c>
      <c r="F507" s="5">
        <v>30</v>
      </c>
      <c r="G507" s="6">
        <v>148.97</v>
      </c>
      <c r="H507" s="12">
        <f t="shared" si="68"/>
        <v>20.855800000000002</v>
      </c>
      <c r="I507" s="13">
        <f t="shared" si="69"/>
        <v>32.773400000000002</v>
      </c>
      <c r="J507" s="13">
        <f t="shared" si="65"/>
        <v>202.59920000000002</v>
      </c>
      <c r="K507" s="13">
        <f t="shared" si="62"/>
        <v>222.85912000000005</v>
      </c>
      <c r="L507" s="7"/>
      <c r="M507" s="4" t="s">
        <v>1116</v>
      </c>
      <c r="N507" s="7" t="s">
        <v>1681</v>
      </c>
      <c r="O507" s="8" t="s">
        <v>1125</v>
      </c>
      <c r="P507" s="10">
        <v>45748</v>
      </c>
    </row>
    <row r="508" spans="1:16" ht="90" x14ac:dyDescent="0.2">
      <c r="A508" s="3" t="s">
        <v>72</v>
      </c>
      <c r="B508" s="4" t="s">
        <v>1068</v>
      </c>
      <c r="C508" s="4" t="s">
        <v>795</v>
      </c>
      <c r="D508" s="4" t="s">
        <v>363</v>
      </c>
      <c r="E508" s="4" t="s">
        <v>518</v>
      </c>
      <c r="F508" s="5">
        <v>40</v>
      </c>
      <c r="G508" s="6">
        <v>198.62</v>
      </c>
      <c r="H508" s="12">
        <f t="shared" si="68"/>
        <v>27.806800000000003</v>
      </c>
      <c r="I508" s="13">
        <f t="shared" si="69"/>
        <v>43.696400000000004</v>
      </c>
      <c r="J508" s="13">
        <f t="shared" si="65"/>
        <v>270.1232</v>
      </c>
      <c r="K508" s="13">
        <f t="shared" si="62"/>
        <v>297.13552000000004</v>
      </c>
      <c r="L508" s="7"/>
      <c r="M508" s="4" t="s">
        <v>1116</v>
      </c>
      <c r="N508" s="7" t="s">
        <v>1681</v>
      </c>
      <c r="O508" s="8" t="s">
        <v>1126</v>
      </c>
      <c r="P508" s="10">
        <v>45748</v>
      </c>
    </row>
    <row r="509" spans="1:16" ht="90" x14ac:dyDescent="0.2">
      <c r="A509" s="3" t="s">
        <v>72</v>
      </c>
      <c r="B509" s="4" t="s">
        <v>72</v>
      </c>
      <c r="C509" s="4" t="s">
        <v>218</v>
      </c>
      <c r="D509" s="4" t="s">
        <v>367</v>
      </c>
      <c r="E509" s="4" t="s">
        <v>518</v>
      </c>
      <c r="F509" s="5">
        <v>20</v>
      </c>
      <c r="G509" s="6">
        <v>94.51</v>
      </c>
      <c r="H509" s="12">
        <f>G509*0.17</f>
        <v>16.066700000000001</v>
      </c>
      <c r="I509" s="13">
        <f>G509*0.3</f>
        <v>28.353000000000002</v>
      </c>
      <c r="J509" s="13">
        <f t="shared" si="65"/>
        <v>138.9297</v>
      </c>
      <c r="K509" s="13">
        <f t="shared" si="62"/>
        <v>152.82267000000002</v>
      </c>
      <c r="L509" s="7"/>
      <c r="M509" s="4" t="s">
        <v>1058</v>
      </c>
      <c r="N509" s="7" t="s">
        <v>1681</v>
      </c>
      <c r="O509" s="8" t="s">
        <v>1059</v>
      </c>
      <c r="P509" s="10">
        <v>45748</v>
      </c>
    </row>
    <row r="510" spans="1:16" ht="90" x14ac:dyDescent="0.2">
      <c r="A510" s="3" t="s">
        <v>72</v>
      </c>
      <c r="B510" s="4" t="s">
        <v>72</v>
      </c>
      <c r="C510" s="4" t="s">
        <v>329</v>
      </c>
      <c r="D510" s="4" t="s">
        <v>367</v>
      </c>
      <c r="E510" s="4" t="s">
        <v>518</v>
      </c>
      <c r="F510" s="5">
        <v>30</v>
      </c>
      <c r="G510" s="6">
        <v>141.13999999999999</v>
      </c>
      <c r="H510" s="12">
        <f>G510*0.14</f>
        <v>19.759599999999999</v>
      </c>
      <c r="I510" s="13">
        <f>G510*0.22</f>
        <v>31.050799999999999</v>
      </c>
      <c r="J510" s="13">
        <f t="shared" si="65"/>
        <v>191.9504</v>
      </c>
      <c r="K510" s="13">
        <f t="shared" si="62"/>
        <v>211.14544000000001</v>
      </c>
      <c r="L510" s="7"/>
      <c r="M510" s="4" t="s">
        <v>1058</v>
      </c>
      <c r="N510" s="7" t="s">
        <v>1681</v>
      </c>
      <c r="O510" s="8" t="s">
        <v>1060</v>
      </c>
      <c r="P510" s="10">
        <v>45748</v>
      </c>
    </row>
    <row r="511" spans="1:16" ht="90" x14ac:dyDescent="0.2">
      <c r="A511" s="3" t="s">
        <v>72</v>
      </c>
      <c r="B511" s="4" t="s">
        <v>72</v>
      </c>
      <c r="C511" s="4" t="s">
        <v>190</v>
      </c>
      <c r="D511" s="4" t="s">
        <v>367</v>
      </c>
      <c r="E511" s="4" t="s">
        <v>518</v>
      </c>
      <c r="F511" s="5">
        <v>40</v>
      </c>
      <c r="G511" s="6">
        <v>188.15</v>
      </c>
      <c r="H511" s="12">
        <f>G511*0.14</f>
        <v>26.341000000000005</v>
      </c>
      <c r="I511" s="13">
        <f>G511*0.22</f>
        <v>41.393000000000001</v>
      </c>
      <c r="J511" s="13">
        <f t="shared" si="65"/>
        <v>255.88400000000001</v>
      </c>
      <c r="K511" s="13">
        <f t="shared" si="62"/>
        <v>281.47240000000005</v>
      </c>
      <c r="L511" s="7"/>
      <c r="M511" s="4" t="s">
        <v>1058</v>
      </c>
      <c r="N511" s="7" t="s">
        <v>1681</v>
      </c>
      <c r="O511" s="8" t="s">
        <v>1061</v>
      </c>
      <c r="P511" s="10">
        <v>45748</v>
      </c>
    </row>
    <row r="512" spans="1:16" ht="90" x14ac:dyDescent="0.2">
      <c r="A512" s="3" t="s">
        <v>114</v>
      </c>
      <c r="B512" s="4" t="s">
        <v>464</v>
      </c>
      <c r="C512" s="4" t="s">
        <v>1161</v>
      </c>
      <c r="D512" s="4" t="s">
        <v>1162</v>
      </c>
      <c r="E512" s="4" t="s">
        <v>183</v>
      </c>
      <c r="F512" s="5">
        <v>20</v>
      </c>
      <c r="G512" s="6">
        <v>83.66</v>
      </c>
      <c r="H512" s="12">
        <f>G512*0.17</f>
        <v>14.222200000000001</v>
      </c>
      <c r="I512" s="13">
        <f>G512*0.3</f>
        <v>25.097999999999999</v>
      </c>
      <c r="J512" s="13">
        <f t="shared" si="65"/>
        <v>122.9802</v>
      </c>
      <c r="K512" s="13">
        <f t="shared" si="62"/>
        <v>135.27822</v>
      </c>
      <c r="L512" s="7"/>
      <c r="M512" s="4" t="s">
        <v>1602</v>
      </c>
      <c r="N512" s="7" t="s">
        <v>1603</v>
      </c>
      <c r="O512" s="8" t="s">
        <v>1604</v>
      </c>
      <c r="P512" s="10">
        <v>45748</v>
      </c>
    </row>
    <row r="513" spans="1:16" ht="90" x14ac:dyDescent="0.2">
      <c r="A513" s="3" t="s">
        <v>114</v>
      </c>
      <c r="B513" s="4" t="s">
        <v>464</v>
      </c>
      <c r="C513" s="4" t="s">
        <v>430</v>
      </c>
      <c r="D513" s="4" t="s">
        <v>1162</v>
      </c>
      <c r="E513" s="4" t="s">
        <v>183</v>
      </c>
      <c r="F513" s="5">
        <v>30</v>
      </c>
      <c r="G513" s="6">
        <v>125.49</v>
      </c>
      <c r="H513" s="12">
        <f>G513*0.14</f>
        <v>17.5686</v>
      </c>
      <c r="I513" s="13">
        <f>G513*0.22</f>
        <v>27.607799999999997</v>
      </c>
      <c r="J513" s="13">
        <f t="shared" si="65"/>
        <v>170.66639999999998</v>
      </c>
      <c r="K513" s="13">
        <f t="shared" si="62"/>
        <v>187.73303999999999</v>
      </c>
      <c r="L513" s="7"/>
      <c r="M513" s="4" t="s">
        <v>1602</v>
      </c>
      <c r="N513" s="7" t="s">
        <v>1603</v>
      </c>
      <c r="O513" s="8" t="s">
        <v>1605</v>
      </c>
      <c r="P513" s="10">
        <v>45748</v>
      </c>
    </row>
    <row r="514" spans="1:16" ht="60" x14ac:dyDescent="0.2">
      <c r="A514" s="3" t="s">
        <v>114</v>
      </c>
      <c r="B514" s="4" t="s">
        <v>1421</v>
      </c>
      <c r="C514" s="4" t="s">
        <v>653</v>
      </c>
      <c r="D514" s="4" t="s">
        <v>1326</v>
      </c>
      <c r="E514" s="4" t="s">
        <v>183</v>
      </c>
      <c r="F514" s="5">
        <v>1</v>
      </c>
      <c r="G514" s="6">
        <v>68.010000000000005</v>
      </c>
      <c r="H514" s="12">
        <f>G514*0.17</f>
        <v>11.561700000000002</v>
      </c>
      <c r="I514" s="13">
        <f>G514*0.3</f>
        <v>20.403000000000002</v>
      </c>
      <c r="J514" s="13">
        <f t="shared" si="65"/>
        <v>99.974700000000013</v>
      </c>
      <c r="K514" s="13">
        <f t="shared" si="62"/>
        <v>109.97217000000002</v>
      </c>
      <c r="L514" s="7"/>
      <c r="M514" s="4" t="s">
        <v>1422</v>
      </c>
      <c r="N514" s="7" t="s">
        <v>1658</v>
      </c>
      <c r="O514" s="8" t="s">
        <v>1666</v>
      </c>
      <c r="P514" s="10">
        <v>45751</v>
      </c>
    </row>
    <row r="515" spans="1:16" ht="60" x14ac:dyDescent="0.2">
      <c r="A515" s="3" t="s">
        <v>114</v>
      </c>
      <c r="B515" s="4" t="s">
        <v>1656</v>
      </c>
      <c r="C515" s="4" t="s">
        <v>653</v>
      </c>
      <c r="D515" s="4" t="s">
        <v>1326</v>
      </c>
      <c r="E515" s="4" t="s">
        <v>183</v>
      </c>
      <c r="F515" s="5">
        <v>1</v>
      </c>
      <c r="G515" s="6">
        <v>68.010000000000005</v>
      </c>
      <c r="H515" s="12">
        <f>G515*0.17</f>
        <v>11.561700000000002</v>
      </c>
      <c r="I515" s="13">
        <f>G515*0.3</f>
        <v>20.403000000000002</v>
      </c>
      <c r="J515" s="13">
        <f t="shared" si="65"/>
        <v>99.974700000000013</v>
      </c>
      <c r="K515" s="13">
        <f t="shared" si="62"/>
        <v>109.97217000000002</v>
      </c>
      <c r="L515" s="7"/>
      <c r="M515" s="4" t="s">
        <v>1657</v>
      </c>
      <c r="N515" s="7" t="s">
        <v>1658</v>
      </c>
      <c r="O515" s="8" t="s">
        <v>1659</v>
      </c>
      <c r="P515" s="10">
        <v>45751</v>
      </c>
    </row>
    <row r="516" spans="1:16" ht="60" x14ac:dyDescent="0.2">
      <c r="A516" s="3" t="s">
        <v>114</v>
      </c>
      <c r="B516" s="4" t="s">
        <v>1656</v>
      </c>
      <c r="C516" s="4" t="s">
        <v>1660</v>
      </c>
      <c r="D516" s="4" t="s">
        <v>1326</v>
      </c>
      <c r="E516" s="4" t="s">
        <v>183</v>
      </c>
      <c r="F516" s="5">
        <v>1</v>
      </c>
      <c r="G516" s="6">
        <v>99.91</v>
      </c>
      <c r="H516" s="12">
        <f>G516*0.17</f>
        <v>16.9847</v>
      </c>
      <c r="I516" s="13">
        <f>G516*0.3</f>
        <v>29.972999999999999</v>
      </c>
      <c r="J516" s="13">
        <f t="shared" si="65"/>
        <v>146.86770000000001</v>
      </c>
      <c r="K516" s="13">
        <f t="shared" ref="K516:K579" si="70">J516*1.1</f>
        <v>161.55447000000004</v>
      </c>
      <c r="L516" s="7"/>
      <c r="M516" s="4" t="s">
        <v>1657</v>
      </c>
      <c r="N516" s="7" t="s">
        <v>1658</v>
      </c>
      <c r="O516" s="8" t="s">
        <v>1661</v>
      </c>
      <c r="P516" s="10">
        <v>45751</v>
      </c>
    </row>
    <row r="517" spans="1:16" ht="60" x14ac:dyDescent="0.2">
      <c r="A517" s="3" t="s">
        <v>114</v>
      </c>
      <c r="B517" s="4" t="s">
        <v>1656</v>
      </c>
      <c r="C517" s="4" t="s">
        <v>654</v>
      </c>
      <c r="D517" s="4" t="s">
        <v>1326</v>
      </c>
      <c r="E517" s="4" t="s">
        <v>183</v>
      </c>
      <c r="F517" s="5">
        <v>1</v>
      </c>
      <c r="G517" s="6">
        <v>130.4</v>
      </c>
      <c r="H517" s="12">
        <f t="shared" ref="H517:H525" si="71">G517*0.14</f>
        <v>18.256000000000004</v>
      </c>
      <c r="I517" s="13">
        <f t="shared" ref="I517:I525" si="72">G517*0.22</f>
        <v>28.688000000000002</v>
      </c>
      <c r="J517" s="13">
        <f t="shared" si="65"/>
        <v>177.34399999999999</v>
      </c>
      <c r="K517" s="13">
        <f t="shared" si="70"/>
        <v>195.07840000000002</v>
      </c>
      <c r="L517" s="7"/>
      <c r="M517" s="4" t="s">
        <v>1657</v>
      </c>
      <c r="N517" s="7" t="s">
        <v>1658</v>
      </c>
      <c r="O517" s="8" t="s">
        <v>1662</v>
      </c>
      <c r="P517" s="10">
        <v>45751</v>
      </c>
    </row>
    <row r="518" spans="1:16" ht="60" x14ac:dyDescent="0.2">
      <c r="A518" s="3" t="s">
        <v>114</v>
      </c>
      <c r="B518" s="4" t="s">
        <v>1656</v>
      </c>
      <c r="C518" s="4" t="s">
        <v>1663</v>
      </c>
      <c r="D518" s="4" t="s">
        <v>1326</v>
      </c>
      <c r="E518" s="4" t="s">
        <v>183</v>
      </c>
      <c r="F518" s="5">
        <v>1</v>
      </c>
      <c r="G518" s="6">
        <v>163.01</v>
      </c>
      <c r="H518" s="12">
        <f t="shared" si="71"/>
        <v>22.821400000000001</v>
      </c>
      <c r="I518" s="13">
        <f t="shared" si="72"/>
        <v>35.862200000000001</v>
      </c>
      <c r="J518" s="13">
        <f t="shared" si="65"/>
        <v>221.6936</v>
      </c>
      <c r="K518" s="13">
        <f t="shared" si="70"/>
        <v>243.86296000000002</v>
      </c>
      <c r="L518" s="7"/>
      <c r="M518" s="4" t="s">
        <v>1657</v>
      </c>
      <c r="N518" s="7" t="s">
        <v>1658</v>
      </c>
      <c r="O518" s="8" t="s">
        <v>1664</v>
      </c>
      <c r="P518" s="10">
        <v>45751</v>
      </c>
    </row>
    <row r="519" spans="1:16" ht="60" x14ac:dyDescent="0.2">
      <c r="A519" s="3" t="s">
        <v>114</v>
      </c>
      <c r="B519" s="4" t="s">
        <v>1656</v>
      </c>
      <c r="C519" s="4" t="s">
        <v>1423</v>
      </c>
      <c r="D519" s="4" t="s">
        <v>1326</v>
      </c>
      <c r="E519" s="4" t="s">
        <v>183</v>
      </c>
      <c r="F519" s="5">
        <v>1</v>
      </c>
      <c r="G519" s="6">
        <v>195.61</v>
      </c>
      <c r="H519" s="12">
        <f t="shared" si="71"/>
        <v>27.385400000000004</v>
      </c>
      <c r="I519" s="13">
        <f t="shared" si="72"/>
        <v>43.034200000000006</v>
      </c>
      <c r="J519" s="13">
        <f t="shared" si="65"/>
        <v>266.02960000000002</v>
      </c>
      <c r="K519" s="13">
        <f t="shared" si="70"/>
        <v>292.63256000000007</v>
      </c>
      <c r="L519" s="7"/>
      <c r="M519" s="4" t="s">
        <v>1657</v>
      </c>
      <c r="N519" s="7" t="s">
        <v>1658</v>
      </c>
      <c r="O519" s="8" t="s">
        <v>1665</v>
      </c>
      <c r="P519" s="10">
        <v>45751</v>
      </c>
    </row>
    <row r="520" spans="1:16" ht="120" x14ac:dyDescent="0.2">
      <c r="A520" s="3" t="s">
        <v>119</v>
      </c>
      <c r="B520" s="4" t="s">
        <v>120</v>
      </c>
      <c r="C520" s="4" t="s">
        <v>1298</v>
      </c>
      <c r="D520" s="4" t="s">
        <v>638</v>
      </c>
      <c r="E520" s="4" t="s">
        <v>265</v>
      </c>
      <c r="F520" s="5">
        <v>1</v>
      </c>
      <c r="G520" s="6">
        <v>230.2</v>
      </c>
      <c r="H520" s="12">
        <f t="shared" si="71"/>
        <v>32.228000000000002</v>
      </c>
      <c r="I520" s="13">
        <f t="shared" si="72"/>
        <v>50.643999999999998</v>
      </c>
      <c r="J520" s="13">
        <f t="shared" si="65"/>
        <v>313.072</v>
      </c>
      <c r="K520" s="13">
        <f t="shared" si="70"/>
        <v>344.37920000000003</v>
      </c>
      <c r="L520" s="7"/>
      <c r="M520" s="4" t="s">
        <v>1539</v>
      </c>
      <c r="N520" s="7" t="s">
        <v>1540</v>
      </c>
      <c r="O520" s="8" t="s">
        <v>387</v>
      </c>
      <c r="P520" s="10">
        <v>45751</v>
      </c>
    </row>
    <row r="521" spans="1:16" ht="195" x14ac:dyDescent="0.2">
      <c r="A521" s="3" t="s">
        <v>119</v>
      </c>
      <c r="B521" s="4" t="s">
        <v>120</v>
      </c>
      <c r="C521" s="4" t="s">
        <v>1542</v>
      </c>
      <c r="D521" s="4" t="s">
        <v>638</v>
      </c>
      <c r="E521" s="4" t="s">
        <v>265</v>
      </c>
      <c r="F521" s="5">
        <v>0</v>
      </c>
      <c r="G521" s="6">
        <v>230.2</v>
      </c>
      <c r="H521" s="12">
        <f t="shared" si="71"/>
        <v>32.228000000000002</v>
      </c>
      <c r="I521" s="13">
        <f t="shared" si="72"/>
        <v>50.643999999999998</v>
      </c>
      <c r="J521" s="13">
        <f t="shared" si="65"/>
        <v>313.072</v>
      </c>
      <c r="K521" s="13">
        <f t="shared" si="70"/>
        <v>344.37920000000003</v>
      </c>
      <c r="L521" s="7"/>
      <c r="M521" s="4" t="s">
        <v>1539</v>
      </c>
      <c r="N521" s="7" t="s">
        <v>1540</v>
      </c>
      <c r="O521" s="8" t="s">
        <v>724</v>
      </c>
      <c r="P521" s="10">
        <v>45751</v>
      </c>
    </row>
    <row r="522" spans="1:16" ht="195" x14ac:dyDescent="0.2">
      <c r="A522" s="3" t="s">
        <v>119</v>
      </c>
      <c r="B522" s="4" t="s">
        <v>120</v>
      </c>
      <c r="C522" s="4" t="s">
        <v>1538</v>
      </c>
      <c r="D522" s="4" t="s">
        <v>638</v>
      </c>
      <c r="E522" s="4" t="s">
        <v>265</v>
      </c>
      <c r="F522" s="5">
        <v>1</v>
      </c>
      <c r="G522" s="6">
        <v>230.2</v>
      </c>
      <c r="H522" s="12">
        <f t="shared" si="71"/>
        <v>32.228000000000002</v>
      </c>
      <c r="I522" s="13">
        <f t="shared" si="72"/>
        <v>50.643999999999998</v>
      </c>
      <c r="J522" s="13">
        <f t="shared" si="65"/>
        <v>313.072</v>
      </c>
      <c r="K522" s="13">
        <f t="shared" si="70"/>
        <v>344.37920000000003</v>
      </c>
      <c r="L522" s="7"/>
      <c r="M522" s="4" t="s">
        <v>1539</v>
      </c>
      <c r="N522" s="7" t="s">
        <v>1540</v>
      </c>
      <c r="O522" s="8" t="s">
        <v>385</v>
      </c>
      <c r="P522" s="10">
        <v>45751</v>
      </c>
    </row>
    <row r="523" spans="1:16" ht="120" x14ac:dyDescent="0.2">
      <c r="A523" s="3" t="s">
        <v>119</v>
      </c>
      <c r="B523" s="4" t="s">
        <v>120</v>
      </c>
      <c r="C523" s="4" t="s">
        <v>904</v>
      </c>
      <c r="D523" s="4" t="s">
        <v>638</v>
      </c>
      <c r="E523" s="4" t="s">
        <v>265</v>
      </c>
      <c r="F523" s="5">
        <v>1</v>
      </c>
      <c r="G523" s="6">
        <v>350.1</v>
      </c>
      <c r="H523" s="12">
        <f t="shared" si="71"/>
        <v>49.01400000000001</v>
      </c>
      <c r="I523" s="13">
        <f t="shared" si="72"/>
        <v>77.022000000000006</v>
      </c>
      <c r="J523" s="13">
        <f t="shared" si="65"/>
        <v>476.13600000000002</v>
      </c>
      <c r="K523" s="13">
        <f t="shared" si="70"/>
        <v>523.7496000000001</v>
      </c>
      <c r="L523" s="7"/>
      <c r="M523" s="4" t="s">
        <v>1539</v>
      </c>
      <c r="N523" s="7" t="s">
        <v>1540</v>
      </c>
      <c r="O523" s="8" t="s">
        <v>386</v>
      </c>
      <c r="P523" s="10">
        <v>45751</v>
      </c>
    </row>
    <row r="524" spans="1:16" ht="195" x14ac:dyDescent="0.2">
      <c r="A524" s="3" t="s">
        <v>119</v>
      </c>
      <c r="B524" s="4" t="s">
        <v>120</v>
      </c>
      <c r="C524" s="4" t="s">
        <v>1543</v>
      </c>
      <c r="D524" s="4" t="s">
        <v>638</v>
      </c>
      <c r="E524" s="4" t="s">
        <v>265</v>
      </c>
      <c r="F524" s="5">
        <v>1</v>
      </c>
      <c r="G524" s="6">
        <v>350.1</v>
      </c>
      <c r="H524" s="12">
        <f t="shared" si="71"/>
        <v>49.01400000000001</v>
      </c>
      <c r="I524" s="13">
        <f t="shared" si="72"/>
        <v>77.022000000000006</v>
      </c>
      <c r="J524" s="13">
        <f t="shared" si="65"/>
        <v>476.13600000000002</v>
      </c>
      <c r="K524" s="13">
        <f t="shared" si="70"/>
        <v>523.7496000000001</v>
      </c>
      <c r="L524" s="7"/>
      <c r="M524" s="4" t="s">
        <v>1539</v>
      </c>
      <c r="N524" s="7" t="s">
        <v>1540</v>
      </c>
      <c r="O524" s="8" t="s">
        <v>723</v>
      </c>
      <c r="P524" s="10">
        <v>45751</v>
      </c>
    </row>
    <row r="525" spans="1:16" ht="195" x14ac:dyDescent="0.2">
      <c r="A525" s="3" t="s">
        <v>119</v>
      </c>
      <c r="B525" s="4" t="s">
        <v>120</v>
      </c>
      <c r="C525" s="4" t="s">
        <v>1541</v>
      </c>
      <c r="D525" s="4" t="s">
        <v>638</v>
      </c>
      <c r="E525" s="4" t="s">
        <v>265</v>
      </c>
      <c r="F525" s="5">
        <v>1</v>
      </c>
      <c r="G525" s="6">
        <v>350.1</v>
      </c>
      <c r="H525" s="12">
        <f t="shared" si="71"/>
        <v>49.01400000000001</v>
      </c>
      <c r="I525" s="13">
        <f t="shared" si="72"/>
        <v>77.022000000000006</v>
      </c>
      <c r="J525" s="13">
        <f t="shared" ref="J525:J588" si="73">G525+H525+I525</f>
        <v>476.13600000000002</v>
      </c>
      <c r="K525" s="13">
        <f t="shared" si="70"/>
        <v>523.7496000000001</v>
      </c>
      <c r="L525" s="7"/>
      <c r="M525" s="4" t="s">
        <v>1539</v>
      </c>
      <c r="N525" s="7" t="s">
        <v>1540</v>
      </c>
      <c r="O525" s="8" t="s">
        <v>722</v>
      </c>
      <c r="P525" s="10">
        <v>45751</v>
      </c>
    </row>
    <row r="526" spans="1:16" ht="135" x14ac:dyDescent="0.2">
      <c r="A526" s="3" t="s">
        <v>115</v>
      </c>
      <c r="B526" s="4" t="s">
        <v>671</v>
      </c>
      <c r="C526" s="4" t="s">
        <v>913</v>
      </c>
      <c r="D526" s="4" t="s">
        <v>362</v>
      </c>
      <c r="E526" s="4" t="s">
        <v>335</v>
      </c>
      <c r="F526" s="5">
        <v>1</v>
      </c>
      <c r="G526" s="6">
        <v>86.48</v>
      </c>
      <c r="H526" s="12">
        <f>G526*0.17</f>
        <v>14.701600000000001</v>
      </c>
      <c r="I526" s="13">
        <f>G526*0.3</f>
        <v>25.943999999999999</v>
      </c>
      <c r="J526" s="13">
        <f t="shared" si="73"/>
        <v>127.12560000000001</v>
      </c>
      <c r="K526" s="13">
        <f t="shared" si="70"/>
        <v>139.83816000000002</v>
      </c>
      <c r="L526" s="7"/>
      <c r="M526" s="4" t="s">
        <v>672</v>
      </c>
      <c r="N526" s="7" t="s">
        <v>1758</v>
      </c>
      <c r="O526" s="8" t="s">
        <v>673</v>
      </c>
      <c r="P526" s="10">
        <v>45755</v>
      </c>
    </row>
    <row r="527" spans="1:16" ht="195" x14ac:dyDescent="0.2">
      <c r="A527" s="3" t="s">
        <v>115</v>
      </c>
      <c r="B527" s="4" t="s">
        <v>671</v>
      </c>
      <c r="C527" s="4" t="s">
        <v>1336</v>
      </c>
      <c r="D527" s="4" t="s">
        <v>362</v>
      </c>
      <c r="E527" s="4" t="s">
        <v>335</v>
      </c>
      <c r="F527" s="5">
        <v>1</v>
      </c>
      <c r="G527" s="6">
        <v>86.48</v>
      </c>
      <c r="H527" s="12">
        <f>G527*0.17</f>
        <v>14.701600000000001</v>
      </c>
      <c r="I527" s="13">
        <f>G527*0.3</f>
        <v>25.943999999999999</v>
      </c>
      <c r="J527" s="13">
        <f t="shared" si="73"/>
        <v>127.12560000000001</v>
      </c>
      <c r="K527" s="13">
        <f t="shared" si="70"/>
        <v>139.83816000000002</v>
      </c>
      <c r="L527" s="7"/>
      <c r="M527" s="4" t="s">
        <v>672</v>
      </c>
      <c r="N527" s="7" t="s">
        <v>1758</v>
      </c>
      <c r="O527" s="8" t="s">
        <v>674</v>
      </c>
      <c r="P527" s="10">
        <v>45755</v>
      </c>
    </row>
    <row r="528" spans="1:16" ht="135" x14ac:dyDescent="0.2">
      <c r="A528" s="3" t="s">
        <v>74</v>
      </c>
      <c r="B528" s="4" t="s">
        <v>1180</v>
      </c>
      <c r="C528" s="4" t="s">
        <v>1181</v>
      </c>
      <c r="D528" s="4" t="s">
        <v>362</v>
      </c>
      <c r="E528" s="4" t="s">
        <v>222</v>
      </c>
      <c r="F528" s="5">
        <v>50</v>
      </c>
      <c r="G528" s="6">
        <v>1029.0999999999999</v>
      </c>
      <c r="H528" s="12">
        <f>G528*0.1</f>
        <v>102.91</v>
      </c>
      <c r="I528" s="13">
        <f>G528*0.15</f>
        <v>154.36499999999998</v>
      </c>
      <c r="J528" s="13">
        <f t="shared" si="73"/>
        <v>1286.375</v>
      </c>
      <c r="K528" s="13">
        <f t="shared" si="70"/>
        <v>1415.0125</v>
      </c>
      <c r="L528" s="7"/>
      <c r="M528" s="4" t="s">
        <v>131</v>
      </c>
      <c r="N528" s="7" t="s">
        <v>1758</v>
      </c>
      <c r="O528" s="8" t="s">
        <v>475</v>
      </c>
      <c r="P528" s="10">
        <v>45755</v>
      </c>
    </row>
    <row r="529" spans="1:16" ht="135" x14ac:dyDescent="0.2">
      <c r="A529" s="3" t="s">
        <v>74</v>
      </c>
      <c r="B529" s="4" t="s">
        <v>1180</v>
      </c>
      <c r="C529" s="4" t="s">
        <v>1181</v>
      </c>
      <c r="D529" s="4" t="s">
        <v>362</v>
      </c>
      <c r="E529" s="4" t="s">
        <v>222</v>
      </c>
      <c r="F529" s="5">
        <v>50</v>
      </c>
      <c r="G529" s="6">
        <v>1029.0999999999999</v>
      </c>
      <c r="H529" s="12">
        <f>G529*0.1</f>
        <v>102.91</v>
      </c>
      <c r="I529" s="13">
        <f>G529*0.15</f>
        <v>154.36499999999998</v>
      </c>
      <c r="J529" s="13">
        <f t="shared" si="73"/>
        <v>1286.375</v>
      </c>
      <c r="K529" s="13">
        <f t="shared" si="70"/>
        <v>1415.0125</v>
      </c>
      <c r="L529" s="7"/>
      <c r="M529" s="4" t="s">
        <v>131</v>
      </c>
      <c r="N529" s="7" t="s">
        <v>1758</v>
      </c>
      <c r="O529" s="8" t="s">
        <v>712</v>
      </c>
      <c r="P529" s="10">
        <v>45755</v>
      </c>
    </row>
    <row r="530" spans="1:16" ht="135" x14ac:dyDescent="0.2">
      <c r="A530" s="3" t="s">
        <v>428</v>
      </c>
      <c r="B530" s="4" t="s">
        <v>1210</v>
      </c>
      <c r="C530" s="4" t="s">
        <v>994</v>
      </c>
      <c r="D530" s="4" t="s">
        <v>362</v>
      </c>
      <c r="E530" s="4" t="s">
        <v>429</v>
      </c>
      <c r="F530" s="5">
        <v>1</v>
      </c>
      <c r="G530" s="6">
        <v>351.86</v>
      </c>
      <c r="H530" s="12">
        <f>G530*0.14</f>
        <v>49.260400000000004</v>
      </c>
      <c r="I530" s="13">
        <f>G530*0.22</f>
        <v>77.409199999999998</v>
      </c>
      <c r="J530" s="13">
        <f t="shared" si="73"/>
        <v>478.52960000000002</v>
      </c>
      <c r="K530" s="13">
        <f t="shared" si="70"/>
        <v>526.38256000000001</v>
      </c>
      <c r="L530" s="7"/>
      <c r="M530" s="4" t="s">
        <v>1211</v>
      </c>
      <c r="N530" s="7" t="s">
        <v>1758</v>
      </c>
      <c r="O530" s="8" t="s">
        <v>1212</v>
      </c>
      <c r="P530" s="10">
        <v>45755</v>
      </c>
    </row>
    <row r="531" spans="1:16" ht="120" x14ac:dyDescent="0.2">
      <c r="A531" s="3" t="s">
        <v>75</v>
      </c>
      <c r="B531" s="4" t="s">
        <v>75</v>
      </c>
      <c r="C531" s="4" t="s">
        <v>270</v>
      </c>
      <c r="D531" s="4" t="s">
        <v>360</v>
      </c>
      <c r="E531" s="4" t="s">
        <v>267</v>
      </c>
      <c r="F531" s="5">
        <v>1</v>
      </c>
      <c r="G531" s="6">
        <v>61.23</v>
      </c>
      <c r="H531" s="12">
        <f>G531*0.17</f>
        <v>10.4091</v>
      </c>
      <c r="I531" s="13">
        <f>G531*0.3</f>
        <v>18.369</v>
      </c>
      <c r="J531" s="13">
        <f t="shared" si="73"/>
        <v>90.008099999999999</v>
      </c>
      <c r="K531" s="13">
        <f t="shared" si="70"/>
        <v>99.00891</v>
      </c>
      <c r="L531" s="7"/>
      <c r="M531" s="4" t="s">
        <v>1579</v>
      </c>
      <c r="N531" s="7" t="s">
        <v>1580</v>
      </c>
      <c r="O531" s="8" t="s">
        <v>1582</v>
      </c>
      <c r="P531" s="10">
        <v>45748</v>
      </c>
    </row>
    <row r="532" spans="1:16" ht="120" x14ac:dyDescent="0.2">
      <c r="A532" s="3" t="s">
        <v>75</v>
      </c>
      <c r="B532" s="4" t="s">
        <v>75</v>
      </c>
      <c r="C532" s="4" t="s">
        <v>268</v>
      </c>
      <c r="D532" s="4" t="s">
        <v>360</v>
      </c>
      <c r="E532" s="4" t="s">
        <v>267</v>
      </c>
      <c r="F532" s="5">
        <v>50</v>
      </c>
      <c r="G532" s="6">
        <v>3061.5</v>
      </c>
      <c r="H532" s="12">
        <f>G532*0.1</f>
        <v>306.15000000000003</v>
      </c>
      <c r="I532" s="13">
        <f>G532*0.15</f>
        <v>459.22499999999997</v>
      </c>
      <c r="J532" s="13">
        <f t="shared" si="73"/>
        <v>3826.875</v>
      </c>
      <c r="K532" s="13">
        <f t="shared" si="70"/>
        <v>4209.5625</v>
      </c>
      <c r="L532" s="7"/>
      <c r="M532" s="4" t="s">
        <v>1579</v>
      </c>
      <c r="N532" s="7" t="s">
        <v>1580</v>
      </c>
      <c r="O532" s="8" t="s">
        <v>1581</v>
      </c>
      <c r="P532" s="10">
        <v>45748</v>
      </c>
    </row>
    <row r="533" spans="1:16" ht="135" x14ac:dyDescent="0.2">
      <c r="A533" s="3" t="s">
        <v>75</v>
      </c>
      <c r="B533" s="4" t="s">
        <v>75</v>
      </c>
      <c r="C533" s="4" t="s">
        <v>1757</v>
      </c>
      <c r="D533" s="4" t="s">
        <v>362</v>
      </c>
      <c r="E533" s="4" t="s">
        <v>267</v>
      </c>
      <c r="F533" s="5">
        <v>50</v>
      </c>
      <c r="G533" s="6">
        <v>1135.53</v>
      </c>
      <c r="H533" s="12">
        <f>G533*0.1</f>
        <v>113.553</v>
      </c>
      <c r="I533" s="13">
        <f>G533*0.15</f>
        <v>170.3295</v>
      </c>
      <c r="J533" s="13">
        <f t="shared" si="73"/>
        <v>1419.4125000000001</v>
      </c>
      <c r="K533" s="13">
        <f t="shared" si="70"/>
        <v>1561.3537500000002</v>
      </c>
      <c r="L533" s="7"/>
      <c r="M533" s="4" t="s">
        <v>132</v>
      </c>
      <c r="N533" s="7" t="s">
        <v>1758</v>
      </c>
      <c r="O533" s="8" t="s">
        <v>713</v>
      </c>
      <c r="P533" s="10">
        <v>45755</v>
      </c>
    </row>
    <row r="534" spans="1:16" ht="135" x14ac:dyDescent="0.2">
      <c r="A534" s="3" t="s">
        <v>75</v>
      </c>
      <c r="B534" s="4" t="s">
        <v>75</v>
      </c>
      <c r="C534" s="4" t="s">
        <v>1757</v>
      </c>
      <c r="D534" s="4" t="s">
        <v>362</v>
      </c>
      <c r="E534" s="4" t="s">
        <v>267</v>
      </c>
      <c r="F534" s="5">
        <v>50</v>
      </c>
      <c r="G534" s="6">
        <v>1135.53</v>
      </c>
      <c r="H534" s="12">
        <f>G534*0.1</f>
        <v>113.553</v>
      </c>
      <c r="I534" s="13">
        <f>G534*0.15</f>
        <v>170.3295</v>
      </c>
      <c r="J534" s="13">
        <f t="shared" si="73"/>
        <v>1419.4125000000001</v>
      </c>
      <c r="K534" s="13">
        <f t="shared" si="70"/>
        <v>1561.3537500000002</v>
      </c>
      <c r="L534" s="7"/>
      <c r="M534" s="4" t="s">
        <v>1383</v>
      </c>
      <c r="N534" s="7" t="s">
        <v>1758</v>
      </c>
      <c r="O534" s="8" t="s">
        <v>713</v>
      </c>
      <c r="P534" s="10">
        <v>45755</v>
      </c>
    </row>
    <row r="535" spans="1:16" ht="225" x14ac:dyDescent="0.2">
      <c r="A535" s="3" t="s">
        <v>73</v>
      </c>
      <c r="B535" s="4" t="s">
        <v>1129</v>
      </c>
      <c r="C535" s="4" t="s">
        <v>1130</v>
      </c>
      <c r="D535" s="4" t="s">
        <v>433</v>
      </c>
      <c r="E535" s="4" t="s">
        <v>288</v>
      </c>
      <c r="F535" s="5">
        <v>1</v>
      </c>
      <c r="G535" s="6">
        <v>69</v>
      </c>
      <c r="H535" s="12">
        <f>G535*0.17</f>
        <v>11.73</v>
      </c>
      <c r="I535" s="13">
        <f>G535*0.3</f>
        <v>20.7</v>
      </c>
      <c r="J535" s="13">
        <f t="shared" si="73"/>
        <v>101.43</v>
      </c>
      <c r="K535" s="13">
        <f t="shared" si="70"/>
        <v>111.57300000000002</v>
      </c>
      <c r="L535" s="7"/>
      <c r="M535" s="4" t="s">
        <v>1131</v>
      </c>
      <c r="N535" s="7" t="s">
        <v>1695</v>
      </c>
      <c r="O535" s="8" t="s">
        <v>1132</v>
      </c>
      <c r="P535" s="10">
        <v>45751</v>
      </c>
    </row>
    <row r="536" spans="1:16" ht="225" x14ac:dyDescent="0.2">
      <c r="A536" s="3" t="s">
        <v>73</v>
      </c>
      <c r="B536" s="4" t="s">
        <v>1129</v>
      </c>
      <c r="C536" s="4" t="s">
        <v>1133</v>
      </c>
      <c r="D536" s="4" t="s">
        <v>433</v>
      </c>
      <c r="E536" s="4" t="s">
        <v>288</v>
      </c>
      <c r="F536" s="5">
        <v>1</v>
      </c>
      <c r="G536" s="6">
        <v>129.69999999999999</v>
      </c>
      <c r="H536" s="12">
        <f>G536*0.14</f>
        <v>18.158000000000001</v>
      </c>
      <c r="I536" s="13">
        <f>G536*0.22</f>
        <v>28.533999999999999</v>
      </c>
      <c r="J536" s="13">
        <f t="shared" si="73"/>
        <v>176.392</v>
      </c>
      <c r="K536" s="13">
        <f t="shared" si="70"/>
        <v>194.03120000000001</v>
      </c>
      <c r="L536" s="7"/>
      <c r="M536" s="4" t="s">
        <v>1131</v>
      </c>
      <c r="N536" s="7" t="s">
        <v>1695</v>
      </c>
      <c r="O536" s="8" t="s">
        <v>1134</v>
      </c>
      <c r="P536" s="10">
        <v>45751</v>
      </c>
    </row>
    <row r="537" spans="1:16" ht="60" x14ac:dyDescent="0.2">
      <c r="A537" s="3" t="s">
        <v>76</v>
      </c>
      <c r="B537" s="4" t="s">
        <v>1146</v>
      </c>
      <c r="C537" s="4" t="s">
        <v>1147</v>
      </c>
      <c r="D537" s="4" t="s">
        <v>407</v>
      </c>
      <c r="E537" s="4" t="s">
        <v>569</v>
      </c>
      <c r="F537" s="5">
        <v>1</v>
      </c>
      <c r="G537" s="6">
        <v>201.73</v>
      </c>
      <c r="H537" s="12">
        <f>G537*0.14</f>
        <v>28.2422</v>
      </c>
      <c r="I537" s="13">
        <f>G537*0.22</f>
        <v>44.380600000000001</v>
      </c>
      <c r="J537" s="13">
        <f t="shared" si="73"/>
        <v>274.3528</v>
      </c>
      <c r="K537" s="13">
        <f t="shared" si="70"/>
        <v>301.78808000000004</v>
      </c>
      <c r="L537" s="7"/>
      <c r="M537" s="4" t="s">
        <v>1148</v>
      </c>
      <c r="N537" s="7" t="s">
        <v>1781</v>
      </c>
      <c r="O537" s="8" t="s">
        <v>711</v>
      </c>
      <c r="P537" s="10">
        <v>45756</v>
      </c>
    </row>
    <row r="538" spans="1:16" ht="75" x14ac:dyDescent="0.2">
      <c r="A538" s="3" t="s">
        <v>94</v>
      </c>
      <c r="B538" s="4" t="s">
        <v>780</v>
      </c>
      <c r="C538" s="4" t="s">
        <v>1395</v>
      </c>
      <c r="D538" s="4" t="s">
        <v>1334</v>
      </c>
      <c r="E538" s="4" t="s">
        <v>1294</v>
      </c>
      <c r="F538" s="5">
        <v>30</v>
      </c>
      <c r="G538" s="6">
        <v>26827.82</v>
      </c>
      <c r="H538" s="12">
        <f t="shared" ref="H538:H545" si="74">G538*0.1</f>
        <v>2682.7820000000002</v>
      </c>
      <c r="I538" s="13">
        <f t="shared" ref="I538:I545" si="75">G538*0.15</f>
        <v>4024.1729999999998</v>
      </c>
      <c r="J538" s="13">
        <f t="shared" si="73"/>
        <v>33534.775000000001</v>
      </c>
      <c r="K538" s="13">
        <f t="shared" si="70"/>
        <v>36888.252500000002</v>
      </c>
      <c r="L538" s="7"/>
      <c r="M538" s="4" t="s">
        <v>1396</v>
      </c>
      <c r="N538" s="7" t="s">
        <v>1480</v>
      </c>
      <c r="O538" s="8" t="s">
        <v>1482</v>
      </c>
      <c r="P538" s="10">
        <v>45749</v>
      </c>
    </row>
    <row r="539" spans="1:16" ht="75" x14ac:dyDescent="0.2">
      <c r="A539" s="3" t="s">
        <v>94</v>
      </c>
      <c r="B539" s="4" t="s">
        <v>780</v>
      </c>
      <c r="C539" s="4" t="s">
        <v>782</v>
      </c>
      <c r="D539" s="4" t="s">
        <v>1334</v>
      </c>
      <c r="E539" s="4" t="s">
        <v>1294</v>
      </c>
      <c r="F539" s="5">
        <v>30</v>
      </c>
      <c r="G539" s="6">
        <v>40337.03</v>
      </c>
      <c r="H539" s="12">
        <f t="shared" si="74"/>
        <v>4033.703</v>
      </c>
      <c r="I539" s="13">
        <f t="shared" si="75"/>
        <v>6050.5544999999993</v>
      </c>
      <c r="J539" s="13">
        <f t="shared" si="73"/>
        <v>50421.287499999999</v>
      </c>
      <c r="K539" s="13">
        <f t="shared" si="70"/>
        <v>55463.416250000002</v>
      </c>
      <c r="L539" s="7"/>
      <c r="M539" s="4" t="s">
        <v>1396</v>
      </c>
      <c r="N539" s="7" t="s">
        <v>1480</v>
      </c>
      <c r="O539" s="8" t="s">
        <v>1483</v>
      </c>
      <c r="P539" s="10">
        <v>45749</v>
      </c>
    </row>
    <row r="540" spans="1:16" ht="75" x14ac:dyDescent="0.2">
      <c r="A540" s="3" t="s">
        <v>94</v>
      </c>
      <c r="B540" s="4" t="s">
        <v>780</v>
      </c>
      <c r="C540" s="4" t="s">
        <v>781</v>
      </c>
      <c r="D540" s="4" t="s">
        <v>1334</v>
      </c>
      <c r="E540" s="4" t="s">
        <v>1294</v>
      </c>
      <c r="F540" s="5">
        <v>30</v>
      </c>
      <c r="G540" s="6">
        <v>67062.94</v>
      </c>
      <c r="H540" s="12">
        <f t="shared" si="74"/>
        <v>6706.2940000000008</v>
      </c>
      <c r="I540" s="13">
        <f t="shared" si="75"/>
        <v>10059.441000000001</v>
      </c>
      <c r="J540" s="13">
        <f t="shared" si="73"/>
        <v>83828.675000000003</v>
      </c>
      <c r="K540" s="13">
        <f t="shared" si="70"/>
        <v>92211.54250000001</v>
      </c>
      <c r="L540" s="7"/>
      <c r="M540" s="4" t="s">
        <v>1396</v>
      </c>
      <c r="N540" s="7" t="s">
        <v>1480</v>
      </c>
      <c r="O540" s="8" t="s">
        <v>1484</v>
      </c>
      <c r="P540" s="10">
        <v>45749</v>
      </c>
    </row>
    <row r="541" spans="1:16" ht="75" x14ac:dyDescent="0.2">
      <c r="A541" s="3" t="s">
        <v>94</v>
      </c>
      <c r="B541" s="4" t="s">
        <v>780</v>
      </c>
      <c r="C541" s="4" t="s">
        <v>269</v>
      </c>
      <c r="D541" s="4" t="s">
        <v>1477</v>
      </c>
      <c r="E541" s="4" t="s">
        <v>1294</v>
      </c>
      <c r="F541" s="5">
        <v>30</v>
      </c>
      <c r="G541" s="6">
        <v>66176.94</v>
      </c>
      <c r="H541" s="12">
        <f t="shared" si="74"/>
        <v>6617.6940000000004</v>
      </c>
      <c r="I541" s="13">
        <f t="shared" si="75"/>
        <v>9926.5409999999993</v>
      </c>
      <c r="J541" s="13">
        <f t="shared" si="73"/>
        <v>82721.175000000003</v>
      </c>
      <c r="K541" s="13">
        <f t="shared" si="70"/>
        <v>90993.29250000001</v>
      </c>
      <c r="L541" s="7"/>
      <c r="M541" s="4" t="s">
        <v>1394</v>
      </c>
      <c r="N541" s="7" t="s">
        <v>1478</v>
      </c>
      <c r="O541" s="8" t="s">
        <v>1479</v>
      </c>
      <c r="P541" s="10">
        <v>45749</v>
      </c>
    </row>
    <row r="542" spans="1:16" ht="90" x14ac:dyDescent="0.2">
      <c r="A542" s="3" t="s">
        <v>350</v>
      </c>
      <c r="B542" s="4" t="s">
        <v>1290</v>
      </c>
      <c r="C542" s="4" t="s">
        <v>603</v>
      </c>
      <c r="D542" s="4" t="s">
        <v>1787</v>
      </c>
      <c r="E542" s="4" t="s">
        <v>351</v>
      </c>
      <c r="F542" s="5">
        <v>28</v>
      </c>
      <c r="G542" s="6">
        <v>33486.120000000003</v>
      </c>
      <c r="H542" s="12">
        <f t="shared" si="74"/>
        <v>3348.6120000000005</v>
      </c>
      <c r="I542" s="13">
        <f t="shared" si="75"/>
        <v>5022.9180000000006</v>
      </c>
      <c r="J542" s="13">
        <f t="shared" si="73"/>
        <v>41857.65</v>
      </c>
      <c r="K542" s="13">
        <f t="shared" si="70"/>
        <v>46043.415000000008</v>
      </c>
      <c r="L542" s="7"/>
      <c r="M542" s="4" t="s">
        <v>1291</v>
      </c>
      <c r="N542" s="7" t="s">
        <v>1788</v>
      </c>
      <c r="O542" s="8" t="s">
        <v>1789</v>
      </c>
      <c r="P542" s="10">
        <v>45758</v>
      </c>
    </row>
    <row r="543" spans="1:16" ht="90" x14ac:dyDescent="0.2">
      <c r="A543" s="3" t="s">
        <v>350</v>
      </c>
      <c r="B543" s="4" t="s">
        <v>1290</v>
      </c>
      <c r="C543" s="4" t="s">
        <v>580</v>
      </c>
      <c r="D543" s="4" t="s">
        <v>1787</v>
      </c>
      <c r="E543" s="4" t="s">
        <v>351</v>
      </c>
      <c r="F543" s="5">
        <v>28</v>
      </c>
      <c r="G543" s="6">
        <v>59995.16</v>
      </c>
      <c r="H543" s="12">
        <f t="shared" si="74"/>
        <v>5999.5160000000005</v>
      </c>
      <c r="I543" s="13">
        <f t="shared" si="75"/>
        <v>8999.2739999999994</v>
      </c>
      <c r="J543" s="13">
        <f t="shared" si="73"/>
        <v>74993.950000000012</v>
      </c>
      <c r="K543" s="13">
        <f t="shared" si="70"/>
        <v>82493.345000000016</v>
      </c>
      <c r="L543" s="7"/>
      <c r="M543" s="4" t="s">
        <v>1291</v>
      </c>
      <c r="N543" s="7" t="s">
        <v>1788</v>
      </c>
      <c r="O543" s="8" t="s">
        <v>1790</v>
      </c>
      <c r="P543" s="10">
        <v>45758</v>
      </c>
    </row>
    <row r="544" spans="1:16" ht="90" x14ac:dyDescent="0.2">
      <c r="A544" s="3" t="s">
        <v>346</v>
      </c>
      <c r="B544" s="4" t="s">
        <v>347</v>
      </c>
      <c r="C544" s="4" t="s">
        <v>348</v>
      </c>
      <c r="D544" s="4" t="s">
        <v>1562</v>
      </c>
      <c r="E544" s="4" t="s">
        <v>349</v>
      </c>
      <c r="F544" s="5">
        <v>112</v>
      </c>
      <c r="G544" s="6">
        <v>155740</v>
      </c>
      <c r="H544" s="12">
        <f t="shared" si="74"/>
        <v>15574</v>
      </c>
      <c r="I544" s="13">
        <f t="shared" si="75"/>
        <v>23361</v>
      </c>
      <c r="J544" s="13">
        <f t="shared" si="73"/>
        <v>194675</v>
      </c>
      <c r="K544" s="13">
        <f t="shared" si="70"/>
        <v>214142.50000000003</v>
      </c>
      <c r="L544" s="7"/>
      <c r="M544" s="4" t="s">
        <v>1312</v>
      </c>
      <c r="N544" s="7" t="s">
        <v>1561</v>
      </c>
      <c r="O544" s="8" t="s">
        <v>1313</v>
      </c>
      <c r="P544" s="10">
        <v>45749</v>
      </c>
    </row>
    <row r="545" spans="1:16" ht="90" x14ac:dyDescent="0.2">
      <c r="A545" s="3" t="s">
        <v>171</v>
      </c>
      <c r="B545" s="4" t="s">
        <v>895</v>
      </c>
      <c r="C545" s="4" t="s">
        <v>878</v>
      </c>
      <c r="D545" s="4" t="s">
        <v>362</v>
      </c>
      <c r="E545" s="4" t="s">
        <v>172</v>
      </c>
      <c r="F545" s="5">
        <v>1</v>
      </c>
      <c r="G545" s="6">
        <v>15923.69</v>
      </c>
      <c r="H545" s="12">
        <f t="shared" si="74"/>
        <v>1592.3690000000001</v>
      </c>
      <c r="I545" s="13">
        <f t="shared" si="75"/>
        <v>2388.5535</v>
      </c>
      <c r="J545" s="13">
        <f t="shared" si="73"/>
        <v>19904.612500000003</v>
      </c>
      <c r="K545" s="13">
        <f t="shared" si="70"/>
        <v>21895.073750000003</v>
      </c>
      <c r="L545" s="7"/>
      <c r="M545" s="4" t="s">
        <v>896</v>
      </c>
      <c r="N545" s="7" t="s">
        <v>1925</v>
      </c>
      <c r="O545" s="8" t="s">
        <v>1056</v>
      </c>
      <c r="P545" s="10">
        <v>45758</v>
      </c>
    </row>
    <row r="546" spans="1:16" ht="75" x14ac:dyDescent="0.2">
      <c r="A546" s="3" t="s">
        <v>133</v>
      </c>
      <c r="B546" s="4" t="s">
        <v>133</v>
      </c>
      <c r="C546" s="4" t="s">
        <v>1127</v>
      </c>
      <c r="D546" s="4" t="s">
        <v>373</v>
      </c>
      <c r="E546" s="4" t="s">
        <v>219</v>
      </c>
      <c r="F546" s="5">
        <v>10</v>
      </c>
      <c r="G546" s="6">
        <v>158.81</v>
      </c>
      <c r="H546" s="12">
        <f>G546*0.14</f>
        <v>22.233400000000003</v>
      </c>
      <c r="I546" s="13">
        <f>G546*0.22</f>
        <v>34.938200000000002</v>
      </c>
      <c r="J546" s="13">
        <f t="shared" si="73"/>
        <v>215.98160000000001</v>
      </c>
      <c r="K546" s="13">
        <f t="shared" si="70"/>
        <v>237.57976000000002</v>
      </c>
      <c r="L546" s="7"/>
      <c r="M546" s="4" t="s">
        <v>467</v>
      </c>
      <c r="N546" s="7" t="s">
        <v>1920</v>
      </c>
      <c r="O546" s="8" t="s">
        <v>1128</v>
      </c>
      <c r="P546" s="10">
        <v>45758</v>
      </c>
    </row>
    <row r="547" spans="1:16" ht="120" x14ac:dyDescent="0.2">
      <c r="A547" s="3" t="s">
        <v>124</v>
      </c>
      <c r="B547" s="4" t="s">
        <v>1184</v>
      </c>
      <c r="C547" s="4" t="s">
        <v>1038</v>
      </c>
      <c r="D547" s="4" t="s">
        <v>362</v>
      </c>
      <c r="E547" s="4" t="s">
        <v>264</v>
      </c>
      <c r="F547" s="5">
        <v>30</v>
      </c>
      <c r="G547" s="6">
        <v>149.72</v>
      </c>
      <c r="H547" s="12">
        <f>G547*0.14</f>
        <v>20.960800000000003</v>
      </c>
      <c r="I547" s="13">
        <f>G547*0.22</f>
        <v>32.938400000000001</v>
      </c>
      <c r="J547" s="13">
        <f t="shared" si="73"/>
        <v>203.61920000000001</v>
      </c>
      <c r="K547" s="13">
        <f t="shared" si="70"/>
        <v>223.98112000000003</v>
      </c>
      <c r="L547" s="7"/>
      <c r="M547" s="4" t="s">
        <v>297</v>
      </c>
      <c r="N547" s="7" t="s">
        <v>1758</v>
      </c>
      <c r="O547" s="8" t="s">
        <v>568</v>
      </c>
      <c r="P547" s="10">
        <v>45755</v>
      </c>
    </row>
    <row r="548" spans="1:16" ht="120" x14ac:dyDescent="0.2">
      <c r="A548" s="3" t="s">
        <v>77</v>
      </c>
      <c r="B548" s="4" t="s">
        <v>1202</v>
      </c>
      <c r="C548" s="4" t="s">
        <v>1228</v>
      </c>
      <c r="D548" s="4" t="s">
        <v>362</v>
      </c>
      <c r="E548" s="4" t="s">
        <v>389</v>
      </c>
      <c r="F548" s="5">
        <v>30</v>
      </c>
      <c r="G548" s="6">
        <v>662.4</v>
      </c>
      <c r="H548" s="12">
        <f>G548*0.1</f>
        <v>66.239999999999995</v>
      </c>
      <c r="I548" s="13">
        <f>G548*0.15</f>
        <v>99.36</v>
      </c>
      <c r="J548" s="13">
        <f t="shared" si="73"/>
        <v>828</v>
      </c>
      <c r="K548" s="13">
        <f t="shared" si="70"/>
        <v>910.80000000000007</v>
      </c>
      <c r="L548" s="7"/>
      <c r="M548" s="4" t="s">
        <v>1203</v>
      </c>
      <c r="N548" s="7" t="s">
        <v>1758</v>
      </c>
      <c r="O548" s="8" t="s">
        <v>1204</v>
      </c>
      <c r="P548" s="10">
        <v>45755</v>
      </c>
    </row>
  </sheetData>
  <sortState xmlns:xlrd2="http://schemas.microsoft.com/office/spreadsheetml/2017/richdata2" ref="A4:P548">
    <sortCondition ref="A4:A548"/>
    <sortCondition ref="B4:B548"/>
    <sortCondition ref="C4:C548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2025-04-15T17:05:26Z</dcterms:modified>
</cp:coreProperties>
</file>