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xr:revisionPtr revIDLastSave="0" documentId="13_ncr:1_{DCE12896-66DD-4EEC-A04C-B419463FFE30}" xr6:coauthVersionLast="47" xr6:coauthVersionMax="47" xr10:uidLastSave="{00000000-0000-0000-0000-000000000000}"/>
  <bookViews>
    <workbookView xWindow="1320" yWindow="285" windowWidth="12885" windowHeight="10635" xr2:uid="{00000000-000D-0000-FFFF-FFFF00000000}"/>
  </bookViews>
  <sheets>
    <sheet name="15.03.25" sheetId="5" r:id="rId1"/>
  </sheets>
  <definedNames>
    <definedName name="_xlnm._FilterDatabase" localSheetId="0" hidden="1">'15.03.25'!$M$4:$P$373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2" i="5" l="1"/>
  <c r="K322" i="5" s="1"/>
  <c r="I322" i="5"/>
  <c r="H322" i="5"/>
  <c r="J321" i="5"/>
  <c r="K321" i="5" s="1"/>
  <c r="I321" i="5"/>
  <c r="H321" i="5"/>
  <c r="J320" i="5"/>
  <c r="K320" i="5" s="1"/>
  <c r="I320" i="5"/>
  <c r="H320" i="5"/>
  <c r="J319" i="5"/>
  <c r="K319" i="5" s="1"/>
  <c r="I319" i="5"/>
  <c r="H319" i="5"/>
  <c r="J214" i="5"/>
  <c r="K214" i="5" s="1"/>
  <c r="I214" i="5"/>
  <c r="H214" i="5"/>
  <c r="H171" i="5"/>
  <c r="I171" i="5"/>
  <c r="H183" i="5"/>
  <c r="I183" i="5"/>
  <c r="H152" i="5"/>
  <c r="I152" i="5"/>
  <c r="H206" i="5"/>
  <c r="I206" i="5"/>
  <c r="H255" i="5"/>
  <c r="I255" i="5"/>
  <c r="H256" i="5"/>
  <c r="I256" i="5"/>
  <c r="H109" i="5"/>
  <c r="I109" i="5"/>
  <c r="H198" i="5"/>
  <c r="I198" i="5"/>
  <c r="H162" i="5"/>
  <c r="I162" i="5"/>
  <c r="H110" i="5"/>
  <c r="I110" i="5"/>
  <c r="H111" i="5"/>
  <c r="I111" i="5"/>
  <c r="H29" i="5"/>
  <c r="I29" i="5"/>
  <c r="H26" i="5"/>
  <c r="I26" i="5"/>
  <c r="H160" i="5"/>
  <c r="I160" i="5"/>
  <c r="H36" i="5"/>
  <c r="I36" i="5"/>
  <c r="H32" i="5"/>
  <c r="I32" i="5"/>
  <c r="H368" i="5"/>
  <c r="I368" i="5"/>
  <c r="H369" i="5"/>
  <c r="I369" i="5"/>
  <c r="H370" i="5"/>
  <c r="I370" i="5"/>
  <c r="H58" i="5"/>
  <c r="I58" i="5"/>
  <c r="H117" i="5"/>
  <c r="I117" i="5"/>
  <c r="H284" i="5"/>
  <c r="I284" i="5"/>
  <c r="H203" i="5"/>
  <c r="I203" i="5"/>
  <c r="H274" i="5"/>
  <c r="I274" i="5"/>
  <c r="H189" i="5"/>
  <c r="I189" i="5"/>
  <c r="H275" i="5"/>
  <c r="I275" i="5"/>
  <c r="H60" i="5"/>
  <c r="I60" i="5"/>
  <c r="H112" i="5"/>
  <c r="I112" i="5"/>
  <c r="H113" i="5"/>
  <c r="I113" i="5"/>
  <c r="H139" i="5"/>
  <c r="I139" i="5"/>
  <c r="H354" i="5"/>
  <c r="I354" i="5"/>
  <c r="H107" i="5"/>
  <c r="I107" i="5"/>
  <c r="H201" i="5"/>
  <c r="I201" i="5"/>
  <c r="H87" i="5"/>
  <c r="I87" i="5"/>
  <c r="H161" i="5"/>
  <c r="I161" i="5"/>
  <c r="H192" i="5"/>
  <c r="I192" i="5"/>
  <c r="H131" i="5"/>
  <c r="I131" i="5"/>
  <c r="H119" i="5"/>
  <c r="I119" i="5"/>
  <c r="H279" i="5"/>
  <c r="I279" i="5"/>
  <c r="H136" i="5"/>
  <c r="I136" i="5"/>
  <c r="H208" i="5"/>
  <c r="I208" i="5"/>
  <c r="H130" i="5"/>
  <c r="I130" i="5"/>
  <c r="H133" i="5"/>
  <c r="I133" i="5"/>
  <c r="H264" i="5"/>
  <c r="I264" i="5"/>
  <c r="H272" i="5"/>
  <c r="I272" i="5"/>
  <c r="H351" i="5"/>
  <c r="I351" i="5"/>
  <c r="H108" i="5"/>
  <c r="I108" i="5"/>
  <c r="H204" i="5"/>
  <c r="I204" i="5"/>
  <c r="H210" i="5"/>
  <c r="I210" i="5"/>
  <c r="H142" i="5"/>
  <c r="I142" i="5"/>
  <c r="H134" i="5"/>
  <c r="I134" i="5"/>
  <c r="H137" i="5"/>
  <c r="I137" i="5"/>
  <c r="H103" i="5"/>
  <c r="I103" i="5"/>
  <c r="H104" i="5"/>
  <c r="I104" i="5"/>
  <c r="H116" i="5"/>
  <c r="I116" i="5"/>
  <c r="H71" i="5"/>
  <c r="I71" i="5"/>
  <c r="H72" i="5"/>
  <c r="I72" i="5"/>
  <c r="H79" i="5"/>
  <c r="I79" i="5"/>
  <c r="H80" i="5"/>
  <c r="I80" i="5"/>
  <c r="H81" i="5"/>
  <c r="I81" i="5"/>
  <c r="H242" i="5"/>
  <c r="I242" i="5"/>
  <c r="H243" i="5"/>
  <c r="I243" i="5"/>
  <c r="H170" i="5"/>
  <c r="I170" i="5"/>
  <c r="H363" i="5"/>
  <c r="I363" i="5"/>
  <c r="H352" i="5"/>
  <c r="I352" i="5"/>
  <c r="H238" i="5"/>
  <c r="I238" i="5"/>
  <c r="H239" i="5"/>
  <c r="I239" i="5"/>
  <c r="H236" i="5"/>
  <c r="I236" i="5"/>
  <c r="H237" i="5"/>
  <c r="I237" i="5"/>
  <c r="H224" i="5"/>
  <c r="I224" i="5"/>
  <c r="H225" i="5"/>
  <c r="I225" i="5"/>
  <c r="H230" i="5"/>
  <c r="I230" i="5"/>
  <c r="H231" i="5"/>
  <c r="I231" i="5"/>
  <c r="H323" i="5"/>
  <c r="I323" i="5"/>
  <c r="H47" i="5"/>
  <c r="I47" i="5"/>
  <c r="H37" i="5"/>
  <c r="I37" i="5"/>
  <c r="H35" i="5"/>
  <c r="I35" i="5"/>
  <c r="H126" i="5"/>
  <c r="I126" i="5"/>
  <c r="H127" i="5"/>
  <c r="I127" i="5"/>
  <c r="H124" i="5"/>
  <c r="I124" i="5"/>
  <c r="H122" i="5"/>
  <c r="I122" i="5"/>
  <c r="H123" i="5"/>
  <c r="I123" i="5"/>
  <c r="H140" i="5"/>
  <c r="I140" i="5"/>
  <c r="H88" i="5"/>
  <c r="I88" i="5"/>
  <c r="H85" i="5"/>
  <c r="I85" i="5"/>
  <c r="H125" i="5"/>
  <c r="I125" i="5"/>
  <c r="H30" i="5"/>
  <c r="I30" i="5"/>
  <c r="H27" i="5"/>
  <c r="I27" i="5"/>
  <c r="H121" i="5"/>
  <c r="I121" i="5"/>
  <c r="H120" i="5"/>
  <c r="I120" i="5"/>
  <c r="H366" i="5"/>
  <c r="I366" i="5"/>
  <c r="H232" i="5"/>
  <c r="I232" i="5"/>
  <c r="H233" i="5"/>
  <c r="I233" i="5"/>
  <c r="H234" i="5"/>
  <c r="I234" i="5"/>
  <c r="H235" i="5"/>
  <c r="I235" i="5"/>
  <c r="H38" i="5"/>
  <c r="I38" i="5"/>
  <c r="H33" i="5"/>
  <c r="I33" i="5"/>
  <c r="H115" i="5"/>
  <c r="I115" i="5"/>
  <c r="H359" i="5"/>
  <c r="I359" i="5"/>
  <c r="H357" i="5"/>
  <c r="I357" i="5"/>
  <c r="H358" i="5"/>
  <c r="I358" i="5"/>
  <c r="H356" i="5"/>
  <c r="I356" i="5"/>
  <c r="H365" i="5"/>
  <c r="I365" i="5"/>
  <c r="H364" i="5"/>
  <c r="I364" i="5"/>
  <c r="H367" i="5"/>
  <c r="I367" i="5"/>
  <c r="H360" i="5"/>
  <c r="I360" i="5"/>
  <c r="H194" i="5"/>
  <c r="I194" i="5"/>
  <c r="H172" i="5"/>
  <c r="I172" i="5"/>
  <c r="H73" i="5"/>
  <c r="I73" i="5"/>
  <c r="H74" i="5"/>
  <c r="I74" i="5"/>
  <c r="H75" i="5"/>
  <c r="I75" i="5"/>
  <c r="H143" i="5"/>
  <c r="I143" i="5"/>
  <c r="H68" i="5"/>
  <c r="I68" i="5"/>
  <c r="H271" i="5"/>
  <c r="I271" i="5"/>
  <c r="H193" i="5"/>
  <c r="I193" i="5"/>
  <c r="H96" i="5"/>
  <c r="I96" i="5"/>
  <c r="H128" i="5"/>
  <c r="I128" i="5"/>
  <c r="H362" i="5"/>
  <c r="I362" i="5"/>
  <c r="H361" i="5"/>
  <c r="I361" i="5"/>
  <c r="H8" i="5"/>
  <c r="I8" i="5"/>
  <c r="H28" i="5"/>
  <c r="I28" i="5"/>
  <c r="H25" i="5"/>
  <c r="I25" i="5"/>
  <c r="H34" i="5"/>
  <c r="I34" i="5"/>
  <c r="H31" i="5"/>
  <c r="I31" i="5"/>
  <c r="H195" i="5"/>
  <c r="I195" i="5"/>
  <c r="H4" i="5"/>
  <c r="I4" i="5"/>
  <c r="H268" i="5"/>
  <c r="I268" i="5"/>
  <c r="H76" i="5"/>
  <c r="I76" i="5"/>
  <c r="H77" i="5"/>
  <c r="I77" i="5"/>
  <c r="H78" i="5"/>
  <c r="I78" i="5"/>
  <c r="H191" i="5"/>
  <c r="I191" i="5"/>
  <c r="H300" i="5"/>
  <c r="I300" i="5"/>
  <c r="H95" i="5"/>
  <c r="I95" i="5"/>
  <c r="H94" i="5"/>
  <c r="I94" i="5"/>
  <c r="H93" i="5"/>
  <c r="I93" i="5"/>
  <c r="H39" i="5"/>
  <c r="I39" i="5"/>
  <c r="H40" i="5"/>
  <c r="I40" i="5"/>
  <c r="H188" i="5"/>
  <c r="I188" i="5"/>
  <c r="H209" i="5"/>
  <c r="I209" i="5"/>
  <c r="H373" i="5"/>
  <c r="I373" i="5"/>
  <c r="H301" i="5"/>
  <c r="I301" i="5"/>
  <c r="H144" i="5"/>
  <c r="I144" i="5"/>
  <c r="H89" i="5"/>
  <c r="I89" i="5"/>
  <c r="H86" i="5"/>
  <c r="I86" i="5"/>
  <c r="H302" i="5"/>
  <c r="I302" i="5"/>
  <c r="H46" i="5"/>
  <c r="I46" i="5"/>
  <c r="H5" i="5"/>
  <c r="I5" i="5"/>
  <c r="H257" i="5"/>
  <c r="I257" i="5"/>
  <c r="H296" i="5"/>
  <c r="I296" i="5"/>
  <c r="H67" i="5"/>
  <c r="I67" i="5"/>
  <c r="H97" i="5"/>
  <c r="I97" i="5"/>
  <c r="H348" i="5"/>
  <c r="I348" i="5"/>
  <c r="H98" i="5"/>
  <c r="I98" i="5"/>
  <c r="H92" i="5"/>
  <c r="I92" i="5"/>
  <c r="H90" i="5"/>
  <c r="I90" i="5"/>
  <c r="H180" i="5"/>
  <c r="I180" i="5"/>
  <c r="H99" i="5"/>
  <c r="I99" i="5"/>
  <c r="H349" i="5"/>
  <c r="I349" i="5"/>
  <c r="H297" i="5"/>
  <c r="I297" i="5"/>
  <c r="H91" i="5"/>
  <c r="I91" i="5"/>
  <c r="H100" i="5"/>
  <c r="I100" i="5"/>
  <c r="H350" i="5"/>
  <c r="I350" i="5"/>
  <c r="H298" i="5"/>
  <c r="I298" i="5"/>
  <c r="H179" i="5"/>
  <c r="I179" i="5"/>
  <c r="H175" i="5"/>
  <c r="I175" i="5"/>
  <c r="H177" i="5"/>
  <c r="I177" i="5"/>
  <c r="H267" i="5"/>
  <c r="I267" i="5"/>
  <c r="H299" i="5"/>
  <c r="I299" i="5"/>
  <c r="H295" i="5"/>
  <c r="I295" i="5"/>
  <c r="H278" i="5"/>
  <c r="I278" i="5"/>
  <c r="H173" i="5"/>
  <c r="I173" i="5"/>
  <c r="H258" i="5"/>
  <c r="I258" i="5"/>
  <c r="H176" i="5"/>
  <c r="I176" i="5"/>
  <c r="H174" i="5"/>
  <c r="I174" i="5"/>
  <c r="H178" i="5"/>
  <c r="I178" i="5"/>
  <c r="H182" i="5"/>
  <c r="I182" i="5"/>
  <c r="H303" i="5"/>
  <c r="I303" i="5"/>
  <c r="H83" i="5"/>
  <c r="I83" i="5"/>
  <c r="H84" i="5"/>
  <c r="I84" i="5"/>
  <c r="H138" i="5"/>
  <c r="I138" i="5"/>
  <c r="H82" i="5"/>
  <c r="I82" i="5"/>
  <c r="H276" i="5"/>
  <c r="I276" i="5"/>
  <c r="H265" i="5"/>
  <c r="I265" i="5"/>
  <c r="H266" i="5"/>
  <c r="I266" i="5"/>
  <c r="H277" i="5"/>
  <c r="I277" i="5"/>
  <c r="H54" i="5"/>
  <c r="I54" i="5"/>
  <c r="H55" i="5"/>
  <c r="I55" i="5"/>
  <c r="H181" i="5"/>
  <c r="I181" i="5"/>
  <c r="H50" i="5"/>
  <c r="I50" i="5"/>
  <c r="I200" i="5"/>
  <c r="H200" i="5"/>
  <c r="H215" i="5"/>
  <c r="I215" i="5"/>
  <c r="H216" i="5"/>
  <c r="I216" i="5"/>
  <c r="H66" i="5"/>
  <c r="I66" i="5"/>
  <c r="H63" i="5"/>
  <c r="I63" i="5"/>
  <c r="H43" i="5"/>
  <c r="I43" i="5"/>
  <c r="H70" i="5"/>
  <c r="I70" i="5"/>
  <c r="H306" i="5"/>
  <c r="I306" i="5"/>
  <c r="H316" i="5"/>
  <c r="I316" i="5"/>
  <c r="H335" i="5"/>
  <c r="I335" i="5"/>
  <c r="H336" i="5"/>
  <c r="I336" i="5"/>
  <c r="H371" i="5"/>
  <c r="I371" i="5"/>
  <c r="H6" i="5"/>
  <c r="I6" i="5"/>
  <c r="H344" i="5"/>
  <c r="I344" i="5"/>
  <c r="H62" i="5"/>
  <c r="I62" i="5"/>
  <c r="H324" i="5"/>
  <c r="I324" i="5"/>
  <c r="H325" i="5"/>
  <c r="I325" i="5"/>
  <c r="H145" i="5"/>
  <c r="I145" i="5"/>
  <c r="H102" i="5"/>
  <c r="I102" i="5"/>
  <c r="H293" i="5"/>
  <c r="I293" i="5"/>
  <c r="H341" i="5"/>
  <c r="I341" i="5"/>
  <c r="H309" i="5"/>
  <c r="I309" i="5"/>
  <c r="H106" i="5"/>
  <c r="I106" i="5"/>
  <c r="H218" i="5"/>
  <c r="I218" i="5"/>
  <c r="H307" i="5"/>
  <c r="I307" i="5"/>
  <c r="H281" i="5"/>
  <c r="I281" i="5"/>
  <c r="H226" i="5"/>
  <c r="I226" i="5"/>
  <c r="H227" i="5"/>
  <c r="I227" i="5"/>
  <c r="H228" i="5"/>
  <c r="I228" i="5"/>
  <c r="H229" i="5"/>
  <c r="I229" i="5"/>
  <c r="H220" i="5"/>
  <c r="I220" i="5"/>
  <c r="H221" i="5"/>
  <c r="I221" i="5"/>
  <c r="H222" i="5"/>
  <c r="I222" i="5"/>
  <c r="H223" i="5"/>
  <c r="I223" i="5"/>
  <c r="H56" i="5"/>
  <c r="I56" i="5"/>
  <c r="H163" i="5"/>
  <c r="I163" i="5"/>
  <c r="H164" i="5"/>
  <c r="I164" i="5"/>
  <c r="H186" i="5"/>
  <c r="I186" i="5"/>
  <c r="H51" i="5"/>
  <c r="I51" i="5"/>
  <c r="H211" i="5"/>
  <c r="I211" i="5"/>
  <c r="H11" i="5"/>
  <c r="I11" i="5"/>
  <c r="H15" i="5"/>
  <c r="I15" i="5"/>
  <c r="H19" i="5"/>
  <c r="I19" i="5"/>
  <c r="H20" i="5"/>
  <c r="I20" i="5"/>
  <c r="H187" i="5"/>
  <c r="I187" i="5"/>
  <c r="H310" i="5"/>
  <c r="I310" i="5"/>
  <c r="H313" i="5"/>
  <c r="I313" i="5"/>
  <c r="H269" i="5"/>
  <c r="I269" i="5"/>
  <c r="H101" i="5"/>
  <c r="I101" i="5"/>
  <c r="H286" i="5"/>
  <c r="I286" i="5"/>
  <c r="H287" i="5"/>
  <c r="I287" i="5"/>
  <c r="H291" i="5"/>
  <c r="I291" i="5"/>
  <c r="H289" i="5"/>
  <c r="I289" i="5"/>
  <c r="H196" i="5"/>
  <c r="I196" i="5"/>
  <c r="H65" i="5"/>
  <c r="I65" i="5"/>
  <c r="H317" i="5"/>
  <c r="I317" i="5"/>
  <c r="H345" i="5"/>
  <c r="I345" i="5"/>
  <c r="H328" i="5"/>
  <c r="I328" i="5"/>
  <c r="H146" i="5"/>
  <c r="I146" i="5"/>
  <c r="H147" i="5"/>
  <c r="I147" i="5"/>
  <c r="H148" i="5"/>
  <c r="I148" i="5"/>
  <c r="H149" i="5"/>
  <c r="I149" i="5"/>
  <c r="H190" i="5"/>
  <c r="I190" i="5"/>
  <c r="H12" i="5"/>
  <c r="I12" i="5"/>
  <c r="H16" i="5"/>
  <c r="I16" i="5"/>
  <c r="H339" i="5"/>
  <c r="I339" i="5"/>
  <c r="H342" i="5"/>
  <c r="I342" i="5"/>
  <c r="H263" i="5"/>
  <c r="I263" i="5"/>
  <c r="H262" i="5"/>
  <c r="I262" i="5"/>
  <c r="H49" i="5"/>
  <c r="I49" i="5"/>
  <c r="H353" i="5"/>
  <c r="I353" i="5"/>
  <c r="H153" i="5"/>
  <c r="I153" i="5"/>
  <c r="H326" i="5"/>
  <c r="I326" i="5"/>
  <c r="H332" i="5"/>
  <c r="I332" i="5"/>
  <c r="H330" i="5"/>
  <c r="I330" i="5"/>
  <c r="H329" i="5"/>
  <c r="I329" i="5"/>
  <c r="H327" i="5"/>
  <c r="I327" i="5"/>
  <c r="H331" i="5"/>
  <c r="I331" i="5"/>
  <c r="H165" i="5"/>
  <c r="I165" i="5"/>
  <c r="H166" i="5"/>
  <c r="I166" i="5"/>
  <c r="H199" i="5"/>
  <c r="I199" i="5"/>
  <c r="H346" i="5"/>
  <c r="I346" i="5"/>
  <c r="H61" i="5"/>
  <c r="I61" i="5"/>
  <c r="H314" i="5"/>
  <c r="I314" i="5"/>
  <c r="H184" i="5"/>
  <c r="I184" i="5"/>
  <c r="H17" i="5"/>
  <c r="I17" i="5"/>
  <c r="H205" i="5"/>
  <c r="I205" i="5"/>
  <c r="H245" i="5"/>
  <c r="I245" i="5"/>
  <c r="H246" i="5"/>
  <c r="I246" i="5"/>
  <c r="H13" i="5"/>
  <c r="I13" i="5"/>
  <c r="H52" i="5"/>
  <c r="I52" i="5"/>
  <c r="H53" i="5"/>
  <c r="I53" i="5"/>
  <c r="H240" i="5"/>
  <c r="I240" i="5"/>
  <c r="H241" i="5"/>
  <c r="I241" i="5"/>
  <c r="H288" i="5"/>
  <c r="I288" i="5"/>
  <c r="H292" i="5"/>
  <c r="I292" i="5"/>
  <c r="H290" i="5"/>
  <c r="I290" i="5"/>
  <c r="H212" i="5"/>
  <c r="I212" i="5"/>
  <c r="H44" i="5"/>
  <c r="I44" i="5"/>
  <c r="H23" i="5"/>
  <c r="I23" i="5"/>
  <c r="H24" i="5"/>
  <c r="I24" i="5"/>
  <c r="H259" i="5"/>
  <c r="I259" i="5"/>
  <c r="H340" i="5"/>
  <c r="I340" i="5"/>
  <c r="H156" i="5"/>
  <c r="I156" i="5"/>
  <c r="H157" i="5"/>
  <c r="I157" i="5"/>
  <c r="H311" i="5"/>
  <c r="I311" i="5"/>
  <c r="H285" i="5"/>
  <c r="I285" i="5"/>
  <c r="H260" i="5"/>
  <c r="I260" i="5"/>
  <c r="H261" i="5"/>
  <c r="I261" i="5"/>
  <c r="H21" i="5"/>
  <c r="I21" i="5"/>
  <c r="H270" i="5"/>
  <c r="I270" i="5"/>
  <c r="H347" i="5"/>
  <c r="I347" i="5"/>
  <c r="H251" i="5"/>
  <c r="I251" i="5"/>
  <c r="H247" i="5"/>
  <c r="I247" i="5"/>
  <c r="H252" i="5"/>
  <c r="I252" i="5"/>
  <c r="H248" i="5"/>
  <c r="I248" i="5"/>
  <c r="H283" i="5"/>
  <c r="I283" i="5"/>
  <c r="H282" i="5"/>
  <c r="I282" i="5"/>
  <c r="H213" i="5"/>
  <c r="I213" i="5"/>
  <c r="H202" i="5"/>
  <c r="I202" i="5"/>
  <c r="H48" i="5"/>
  <c r="I48" i="5"/>
  <c r="H57" i="5"/>
  <c r="I57" i="5"/>
  <c r="H273" i="5"/>
  <c r="I273" i="5"/>
  <c r="H337" i="5"/>
  <c r="I337" i="5"/>
  <c r="H338" i="5"/>
  <c r="I338" i="5"/>
  <c r="H169" i="5"/>
  <c r="I169" i="5"/>
  <c r="H333" i="5"/>
  <c r="I333" i="5"/>
  <c r="H334" i="5"/>
  <c r="I334" i="5"/>
  <c r="H315" i="5"/>
  <c r="I315" i="5"/>
  <c r="H141" i="5"/>
  <c r="I141" i="5"/>
  <c r="H14" i="5"/>
  <c r="I14" i="5"/>
  <c r="H197" i="5"/>
  <c r="I197" i="5"/>
  <c r="H150" i="5"/>
  <c r="I150" i="5"/>
  <c r="H151" i="5"/>
  <c r="I151" i="5"/>
  <c r="H114" i="5"/>
  <c r="I114" i="5"/>
  <c r="H10" i="5"/>
  <c r="I10" i="5"/>
  <c r="H59" i="5"/>
  <c r="I59" i="5"/>
  <c r="H41" i="5"/>
  <c r="I41" i="5"/>
  <c r="H132" i="5"/>
  <c r="I132" i="5"/>
  <c r="H135" i="5"/>
  <c r="I135" i="5"/>
  <c r="H129" i="5"/>
  <c r="I129" i="5"/>
  <c r="H154" i="5"/>
  <c r="I154" i="5"/>
  <c r="H155" i="5"/>
  <c r="I155" i="5"/>
  <c r="H159" i="5"/>
  <c r="I159" i="5"/>
  <c r="H158" i="5"/>
  <c r="I158" i="5"/>
  <c r="H280" i="5"/>
  <c r="I280" i="5"/>
  <c r="H45" i="5"/>
  <c r="I45" i="5"/>
  <c r="H207" i="5"/>
  <c r="I207" i="5"/>
  <c r="H22" i="5"/>
  <c r="I22" i="5"/>
  <c r="H118" i="5"/>
  <c r="I118" i="5"/>
  <c r="H253" i="5"/>
  <c r="I253" i="5"/>
  <c r="H249" i="5"/>
  <c r="I249" i="5"/>
  <c r="H254" i="5"/>
  <c r="I254" i="5"/>
  <c r="H250" i="5"/>
  <c r="I250" i="5"/>
  <c r="H167" i="5"/>
  <c r="I167" i="5"/>
  <c r="H168" i="5"/>
  <c r="I168" i="5"/>
  <c r="I217" i="5"/>
  <c r="H217" i="5"/>
  <c r="H244" i="5"/>
  <c r="I244" i="5"/>
  <c r="H355" i="5"/>
  <c r="I355" i="5"/>
  <c r="H304" i="5"/>
  <c r="I304" i="5"/>
  <c r="H185" i="5"/>
  <c r="I185" i="5"/>
  <c r="H219" i="5"/>
  <c r="I219" i="5"/>
  <c r="H105" i="5"/>
  <c r="I105" i="5"/>
  <c r="H64" i="5"/>
  <c r="I64" i="5"/>
  <c r="H372" i="5"/>
  <c r="I372" i="5"/>
  <c r="H9" i="5"/>
  <c r="I9" i="5"/>
  <c r="H343" i="5"/>
  <c r="I343" i="5"/>
  <c r="H308" i="5"/>
  <c r="I308" i="5"/>
  <c r="H305" i="5"/>
  <c r="I305" i="5"/>
  <c r="H294" i="5"/>
  <c r="I294" i="5"/>
  <c r="H7" i="5"/>
  <c r="I7" i="5"/>
  <c r="H312" i="5"/>
  <c r="I312" i="5"/>
  <c r="H69" i="5"/>
  <c r="I69" i="5"/>
  <c r="H318" i="5"/>
  <c r="I318" i="5"/>
  <c r="H18" i="5"/>
  <c r="I18" i="5"/>
  <c r="I42" i="5"/>
  <c r="H42" i="5"/>
  <c r="J33" i="5" l="1"/>
  <c r="K33" i="5" s="1"/>
  <c r="J233" i="5"/>
  <c r="K233" i="5" s="1"/>
  <c r="J363" i="5"/>
  <c r="K363" i="5" s="1"/>
  <c r="J243" i="5"/>
  <c r="K243" i="5" s="1"/>
  <c r="J210" i="5"/>
  <c r="K210" i="5" s="1"/>
  <c r="J108" i="5"/>
  <c r="K108" i="5" s="1"/>
  <c r="J272" i="5"/>
  <c r="K272" i="5" s="1"/>
  <c r="J133" i="5"/>
  <c r="K133" i="5" s="1"/>
  <c r="J208" i="5"/>
  <c r="K208" i="5" s="1"/>
  <c r="J279" i="5"/>
  <c r="K279" i="5" s="1"/>
  <c r="J131" i="5"/>
  <c r="K131" i="5" s="1"/>
  <c r="J161" i="5"/>
  <c r="K161" i="5" s="1"/>
  <c r="J107" i="5"/>
  <c r="K107" i="5" s="1"/>
  <c r="J139" i="5"/>
  <c r="K139" i="5" s="1"/>
  <c r="J112" i="5"/>
  <c r="K112" i="5" s="1"/>
  <c r="J275" i="5"/>
  <c r="K275" i="5" s="1"/>
  <c r="J274" i="5"/>
  <c r="K274" i="5" s="1"/>
  <c r="J284" i="5"/>
  <c r="K284" i="5" s="1"/>
  <c r="J58" i="5"/>
  <c r="K58" i="5" s="1"/>
  <c r="J369" i="5"/>
  <c r="K369" i="5" s="1"/>
  <c r="J36" i="5"/>
  <c r="K36" i="5" s="1"/>
  <c r="J26" i="5"/>
  <c r="K26" i="5" s="1"/>
  <c r="J111" i="5"/>
  <c r="K111" i="5" s="1"/>
  <c r="J162" i="5"/>
  <c r="K162" i="5" s="1"/>
  <c r="J109" i="5"/>
  <c r="K109" i="5" s="1"/>
  <c r="J255" i="5"/>
  <c r="K255" i="5" s="1"/>
  <c r="J152" i="5"/>
  <c r="K152" i="5" s="1"/>
  <c r="J101" i="5"/>
  <c r="K101" i="5" s="1"/>
  <c r="J187" i="5"/>
  <c r="K187" i="5" s="1"/>
  <c r="J19" i="5"/>
  <c r="K19" i="5" s="1"/>
  <c r="J11" i="5"/>
  <c r="K11" i="5" s="1"/>
  <c r="J51" i="5"/>
  <c r="K51" i="5" s="1"/>
  <c r="J164" i="5"/>
  <c r="K164" i="5" s="1"/>
  <c r="J56" i="5"/>
  <c r="K56" i="5" s="1"/>
  <c r="J222" i="5"/>
  <c r="K222" i="5" s="1"/>
  <c r="J220" i="5"/>
  <c r="K220" i="5" s="1"/>
  <c r="J228" i="5"/>
  <c r="K228" i="5" s="1"/>
  <c r="J226" i="5"/>
  <c r="K226" i="5" s="1"/>
  <c r="J307" i="5"/>
  <c r="K307" i="5" s="1"/>
  <c r="J106" i="5"/>
  <c r="K106" i="5" s="1"/>
  <c r="J341" i="5"/>
  <c r="K341" i="5" s="1"/>
  <c r="J102" i="5"/>
  <c r="K102" i="5" s="1"/>
  <c r="J325" i="5"/>
  <c r="K325" i="5" s="1"/>
  <c r="J62" i="5"/>
  <c r="K62" i="5" s="1"/>
  <c r="J6" i="5"/>
  <c r="K6" i="5" s="1"/>
  <c r="J336" i="5"/>
  <c r="K336" i="5" s="1"/>
  <c r="J316" i="5"/>
  <c r="K316" i="5" s="1"/>
  <c r="J70" i="5"/>
  <c r="K70" i="5" s="1"/>
  <c r="J63" i="5"/>
  <c r="K63" i="5" s="1"/>
  <c r="J216" i="5"/>
  <c r="K216" i="5" s="1"/>
  <c r="J181" i="5"/>
  <c r="K181" i="5" s="1"/>
  <c r="J55" i="5"/>
  <c r="K55" i="5" s="1"/>
  <c r="J277" i="5"/>
  <c r="K277" i="5" s="1"/>
  <c r="J265" i="5"/>
  <c r="K265" i="5" s="1"/>
  <c r="J82" i="5"/>
  <c r="K82" i="5" s="1"/>
  <c r="J84" i="5"/>
  <c r="K84" i="5" s="1"/>
  <c r="J303" i="5"/>
  <c r="K303" i="5" s="1"/>
  <c r="J178" i="5"/>
  <c r="K178" i="5" s="1"/>
  <c r="J176" i="5"/>
  <c r="K176" i="5" s="1"/>
  <c r="J258" i="5"/>
  <c r="K258" i="5" s="1"/>
  <c r="J278" i="5"/>
  <c r="K278" i="5" s="1"/>
  <c r="J299" i="5"/>
  <c r="K299" i="5" s="1"/>
  <c r="J177" i="5"/>
  <c r="K177" i="5" s="1"/>
  <c r="J179" i="5"/>
  <c r="K179" i="5" s="1"/>
  <c r="J350" i="5"/>
  <c r="K350" i="5" s="1"/>
  <c r="J91" i="5"/>
  <c r="K91" i="5" s="1"/>
  <c r="J297" i="5"/>
  <c r="K297" i="5" s="1"/>
  <c r="J99" i="5"/>
  <c r="K99" i="5" s="1"/>
  <c r="J90" i="5"/>
  <c r="K90" i="5" s="1"/>
  <c r="J98" i="5"/>
  <c r="K98" i="5" s="1"/>
  <c r="J348" i="5"/>
  <c r="K348" i="5" s="1"/>
  <c r="J67" i="5"/>
  <c r="K67" i="5" s="1"/>
  <c r="J296" i="5"/>
  <c r="K296" i="5" s="1"/>
  <c r="J5" i="5"/>
  <c r="K5" i="5" s="1"/>
  <c r="J86" i="5"/>
  <c r="K86" i="5" s="1"/>
  <c r="J144" i="5"/>
  <c r="K144" i="5" s="1"/>
  <c r="J373" i="5"/>
  <c r="K373" i="5" s="1"/>
  <c r="J188" i="5"/>
  <c r="K188" i="5" s="1"/>
  <c r="J39" i="5"/>
  <c r="K39" i="5" s="1"/>
  <c r="J94" i="5"/>
  <c r="K94" i="5" s="1"/>
  <c r="J300" i="5"/>
  <c r="K300" i="5" s="1"/>
  <c r="J78" i="5"/>
  <c r="K78" i="5" s="1"/>
  <c r="J76" i="5"/>
  <c r="K76" i="5" s="1"/>
  <c r="J4" i="5"/>
  <c r="K4" i="5" s="1"/>
  <c r="J31" i="5"/>
  <c r="K31" i="5" s="1"/>
  <c r="J25" i="5"/>
  <c r="K25" i="5" s="1"/>
  <c r="J8" i="5"/>
  <c r="K8" i="5" s="1"/>
  <c r="J362" i="5"/>
  <c r="K362" i="5" s="1"/>
  <c r="J271" i="5"/>
  <c r="K271" i="5" s="1"/>
  <c r="J143" i="5"/>
  <c r="K143" i="5" s="1"/>
  <c r="J74" i="5"/>
  <c r="K74" i="5" s="1"/>
  <c r="J172" i="5"/>
  <c r="K172" i="5" s="1"/>
  <c r="J115" i="5"/>
  <c r="K115" i="5" s="1"/>
  <c r="J38" i="5"/>
  <c r="K38" i="5" s="1"/>
  <c r="J234" i="5"/>
  <c r="K234" i="5" s="1"/>
  <c r="J232" i="5"/>
  <c r="K232" i="5" s="1"/>
  <c r="J123" i="5"/>
  <c r="K123" i="5" s="1"/>
  <c r="J124" i="5"/>
  <c r="K124" i="5" s="1"/>
  <c r="J126" i="5"/>
  <c r="K126" i="5" s="1"/>
  <c r="J146" i="5"/>
  <c r="K146" i="5" s="1"/>
  <c r="J345" i="5"/>
  <c r="K345" i="5" s="1"/>
  <c r="J65" i="5"/>
  <c r="K65" i="5" s="1"/>
  <c r="J289" i="5"/>
  <c r="K289" i="5" s="1"/>
  <c r="J287" i="5"/>
  <c r="K287" i="5" s="1"/>
  <c r="J313" i="5"/>
  <c r="K313" i="5" s="1"/>
  <c r="J37" i="5"/>
  <c r="K37" i="5" s="1"/>
  <c r="J42" i="5"/>
  <c r="K42" i="5" s="1"/>
  <c r="J334" i="5"/>
  <c r="K334" i="5" s="1"/>
  <c r="J169" i="5"/>
  <c r="K169" i="5" s="1"/>
  <c r="J337" i="5"/>
  <c r="K337" i="5" s="1"/>
  <c r="J217" i="5"/>
  <c r="K217" i="5" s="1"/>
  <c r="J167" i="5"/>
  <c r="K167" i="5" s="1"/>
  <c r="J254" i="5"/>
  <c r="K254" i="5" s="1"/>
  <c r="J253" i="5"/>
  <c r="K253" i="5" s="1"/>
  <c r="J22" i="5"/>
  <c r="K22" i="5" s="1"/>
  <c r="J45" i="5"/>
  <c r="K45" i="5" s="1"/>
  <c r="J158" i="5"/>
  <c r="K158" i="5" s="1"/>
  <c r="J155" i="5"/>
  <c r="K155" i="5" s="1"/>
  <c r="J129" i="5"/>
  <c r="K129" i="5" s="1"/>
  <c r="J132" i="5"/>
  <c r="K132" i="5" s="1"/>
  <c r="J59" i="5"/>
  <c r="K59" i="5" s="1"/>
  <c r="J114" i="5"/>
  <c r="K114" i="5" s="1"/>
  <c r="J150" i="5"/>
  <c r="K150" i="5" s="1"/>
  <c r="J14" i="5"/>
  <c r="K14" i="5" s="1"/>
  <c r="J315" i="5"/>
  <c r="K315" i="5" s="1"/>
  <c r="J57" i="5"/>
  <c r="K57" i="5" s="1"/>
  <c r="J202" i="5"/>
  <c r="K202" i="5" s="1"/>
  <c r="J282" i="5"/>
  <c r="K282" i="5" s="1"/>
  <c r="J248" i="5"/>
  <c r="K248" i="5" s="1"/>
  <c r="J247" i="5"/>
  <c r="K247" i="5" s="1"/>
  <c r="J347" i="5"/>
  <c r="K347" i="5" s="1"/>
  <c r="J21" i="5"/>
  <c r="K21" i="5" s="1"/>
  <c r="J260" i="5"/>
  <c r="K260" i="5" s="1"/>
  <c r="J311" i="5"/>
  <c r="K311" i="5" s="1"/>
  <c r="J156" i="5"/>
  <c r="K156" i="5" s="1"/>
  <c r="J259" i="5"/>
  <c r="K259" i="5" s="1"/>
  <c r="J23" i="5"/>
  <c r="K23" i="5" s="1"/>
  <c r="J212" i="5"/>
  <c r="K212" i="5" s="1"/>
  <c r="J292" i="5"/>
  <c r="K292" i="5" s="1"/>
  <c r="J328" i="5"/>
  <c r="K328" i="5" s="1"/>
  <c r="J317" i="5"/>
  <c r="K317" i="5" s="1"/>
  <c r="J196" i="5"/>
  <c r="K196" i="5" s="1"/>
  <c r="J291" i="5"/>
  <c r="K291" i="5" s="1"/>
  <c r="J286" i="5"/>
  <c r="K286" i="5" s="1"/>
  <c r="J269" i="5"/>
  <c r="K269" i="5" s="1"/>
  <c r="J310" i="5"/>
  <c r="K310" i="5" s="1"/>
  <c r="J20" i="5"/>
  <c r="K20" i="5" s="1"/>
  <c r="J15" i="5"/>
  <c r="K15" i="5" s="1"/>
  <c r="J211" i="5"/>
  <c r="K211" i="5" s="1"/>
  <c r="J186" i="5"/>
  <c r="K186" i="5" s="1"/>
  <c r="J163" i="5"/>
  <c r="K163" i="5" s="1"/>
  <c r="J223" i="5"/>
  <c r="K223" i="5" s="1"/>
  <c r="J221" i="5"/>
  <c r="K221" i="5" s="1"/>
  <c r="J229" i="5"/>
  <c r="K229" i="5" s="1"/>
  <c r="J227" i="5"/>
  <c r="K227" i="5" s="1"/>
  <c r="J281" i="5"/>
  <c r="K281" i="5" s="1"/>
  <c r="J218" i="5"/>
  <c r="K218" i="5" s="1"/>
  <c r="J309" i="5"/>
  <c r="K309" i="5" s="1"/>
  <c r="J293" i="5"/>
  <c r="K293" i="5" s="1"/>
  <c r="J145" i="5"/>
  <c r="K145" i="5" s="1"/>
  <c r="J324" i="5"/>
  <c r="K324" i="5" s="1"/>
  <c r="J344" i="5"/>
  <c r="K344" i="5" s="1"/>
  <c r="J371" i="5"/>
  <c r="K371" i="5" s="1"/>
  <c r="J335" i="5"/>
  <c r="K335" i="5" s="1"/>
  <c r="J306" i="5"/>
  <c r="K306" i="5" s="1"/>
  <c r="J43" i="5"/>
  <c r="K43" i="5" s="1"/>
  <c r="J66" i="5"/>
  <c r="K66" i="5" s="1"/>
  <c r="J50" i="5"/>
  <c r="K50" i="5" s="1"/>
  <c r="J54" i="5"/>
  <c r="K54" i="5" s="1"/>
  <c r="J266" i="5"/>
  <c r="K266" i="5" s="1"/>
  <c r="J276" i="5"/>
  <c r="K276" i="5" s="1"/>
  <c r="J138" i="5"/>
  <c r="K138" i="5" s="1"/>
  <c r="J83" i="5"/>
  <c r="K83" i="5" s="1"/>
  <c r="J182" i="5"/>
  <c r="K182" i="5" s="1"/>
  <c r="J174" i="5"/>
  <c r="K174" i="5" s="1"/>
  <c r="J173" i="5"/>
  <c r="K173" i="5" s="1"/>
  <c r="J295" i="5"/>
  <c r="K295" i="5" s="1"/>
  <c r="J267" i="5"/>
  <c r="K267" i="5" s="1"/>
  <c r="J175" i="5"/>
  <c r="K175" i="5" s="1"/>
  <c r="J298" i="5"/>
  <c r="K298" i="5" s="1"/>
  <c r="J100" i="5"/>
  <c r="K100" i="5" s="1"/>
  <c r="J349" i="5"/>
  <c r="K349" i="5" s="1"/>
  <c r="J180" i="5"/>
  <c r="K180" i="5" s="1"/>
  <c r="J92" i="5"/>
  <c r="K92" i="5" s="1"/>
  <c r="J97" i="5"/>
  <c r="K97" i="5" s="1"/>
  <c r="J257" i="5"/>
  <c r="K257" i="5" s="1"/>
  <c r="J46" i="5"/>
  <c r="K46" i="5" s="1"/>
  <c r="J302" i="5"/>
  <c r="K302" i="5" s="1"/>
  <c r="J89" i="5"/>
  <c r="K89" i="5" s="1"/>
  <c r="J301" i="5"/>
  <c r="K301" i="5" s="1"/>
  <c r="J209" i="5"/>
  <c r="K209" i="5" s="1"/>
  <c r="J40" i="5"/>
  <c r="K40" i="5" s="1"/>
  <c r="J93" i="5"/>
  <c r="K93" i="5" s="1"/>
  <c r="J95" i="5"/>
  <c r="K95" i="5" s="1"/>
  <c r="J191" i="5"/>
  <c r="K191" i="5" s="1"/>
  <c r="J77" i="5"/>
  <c r="K77" i="5" s="1"/>
  <c r="J268" i="5"/>
  <c r="K268" i="5" s="1"/>
  <c r="J195" i="5"/>
  <c r="K195" i="5" s="1"/>
  <c r="J34" i="5"/>
  <c r="K34" i="5" s="1"/>
  <c r="J28" i="5"/>
  <c r="K28" i="5" s="1"/>
  <c r="J361" i="5"/>
  <c r="K361" i="5" s="1"/>
  <c r="J128" i="5"/>
  <c r="K128" i="5" s="1"/>
  <c r="J96" i="5"/>
  <c r="K96" i="5" s="1"/>
  <c r="J193" i="5"/>
  <c r="K193" i="5" s="1"/>
  <c r="J68" i="5"/>
  <c r="K68" i="5" s="1"/>
  <c r="J73" i="5"/>
  <c r="K73" i="5" s="1"/>
  <c r="J194" i="5"/>
  <c r="K194" i="5" s="1"/>
  <c r="J238" i="5"/>
  <c r="K238" i="5" s="1"/>
  <c r="J352" i="5"/>
  <c r="K352" i="5" s="1"/>
  <c r="J80" i="5"/>
  <c r="K80" i="5" s="1"/>
  <c r="J116" i="5"/>
  <c r="K116" i="5" s="1"/>
  <c r="J168" i="5"/>
  <c r="K168" i="5" s="1"/>
  <c r="J250" i="5"/>
  <c r="K250" i="5" s="1"/>
  <c r="J249" i="5"/>
  <c r="K249" i="5" s="1"/>
  <c r="J118" i="5"/>
  <c r="K118" i="5" s="1"/>
  <c r="J207" i="5"/>
  <c r="K207" i="5" s="1"/>
  <c r="J280" i="5"/>
  <c r="K280" i="5" s="1"/>
  <c r="J159" i="5"/>
  <c r="K159" i="5" s="1"/>
  <c r="J154" i="5"/>
  <c r="K154" i="5" s="1"/>
  <c r="J135" i="5"/>
  <c r="K135" i="5" s="1"/>
  <c r="J41" i="5"/>
  <c r="K41" i="5" s="1"/>
  <c r="J10" i="5"/>
  <c r="K10" i="5" s="1"/>
  <c r="J151" i="5"/>
  <c r="K151" i="5" s="1"/>
  <c r="J197" i="5"/>
  <c r="K197" i="5" s="1"/>
  <c r="J141" i="5"/>
  <c r="K141" i="5" s="1"/>
  <c r="J333" i="5"/>
  <c r="K333" i="5" s="1"/>
  <c r="J338" i="5"/>
  <c r="K338" i="5" s="1"/>
  <c r="J273" i="5"/>
  <c r="K273" i="5" s="1"/>
  <c r="J48" i="5"/>
  <c r="K48" i="5" s="1"/>
  <c r="J213" i="5"/>
  <c r="K213" i="5" s="1"/>
  <c r="J283" i="5"/>
  <c r="K283" i="5" s="1"/>
  <c r="J252" i="5"/>
  <c r="K252" i="5" s="1"/>
  <c r="J251" i="5"/>
  <c r="K251" i="5" s="1"/>
  <c r="J270" i="5"/>
  <c r="K270" i="5" s="1"/>
  <c r="J261" i="5"/>
  <c r="K261" i="5" s="1"/>
  <c r="J285" i="5"/>
  <c r="K285" i="5" s="1"/>
  <c r="J157" i="5"/>
  <c r="K157" i="5" s="1"/>
  <c r="J340" i="5"/>
  <c r="K340" i="5" s="1"/>
  <c r="J24" i="5"/>
  <c r="K24" i="5" s="1"/>
  <c r="J44" i="5"/>
  <c r="K44" i="5" s="1"/>
  <c r="J290" i="5"/>
  <c r="K290" i="5" s="1"/>
  <c r="J366" i="5"/>
  <c r="K366" i="5" s="1"/>
  <c r="J122" i="5"/>
  <c r="K122" i="5" s="1"/>
  <c r="J35" i="5"/>
  <c r="K35" i="5" s="1"/>
  <c r="J231" i="5"/>
  <c r="K231" i="5" s="1"/>
  <c r="J237" i="5"/>
  <c r="K237" i="5" s="1"/>
  <c r="J360" i="5"/>
  <c r="K360" i="5" s="1"/>
  <c r="J364" i="5"/>
  <c r="K364" i="5" s="1"/>
  <c r="J356" i="5"/>
  <c r="K356" i="5" s="1"/>
  <c r="J357" i="5"/>
  <c r="K357" i="5" s="1"/>
  <c r="J121" i="5"/>
  <c r="K121" i="5" s="1"/>
  <c r="J85" i="5"/>
  <c r="K85" i="5" s="1"/>
  <c r="J140" i="5"/>
  <c r="K140" i="5" s="1"/>
  <c r="J323" i="5"/>
  <c r="K323" i="5" s="1"/>
  <c r="J230" i="5"/>
  <c r="K230" i="5" s="1"/>
  <c r="J224" i="5"/>
  <c r="K224" i="5" s="1"/>
  <c r="J236" i="5"/>
  <c r="K236" i="5" s="1"/>
  <c r="J47" i="5"/>
  <c r="K47" i="5" s="1"/>
  <c r="J367" i="5"/>
  <c r="K367" i="5" s="1"/>
  <c r="J358" i="5"/>
  <c r="K358" i="5" s="1"/>
  <c r="J359" i="5"/>
  <c r="K359" i="5" s="1"/>
  <c r="J120" i="5"/>
  <c r="K120" i="5" s="1"/>
  <c r="J27" i="5"/>
  <c r="K27" i="5" s="1"/>
  <c r="J125" i="5"/>
  <c r="K125" i="5" s="1"/>
  <c r="J88" i="5"/>
  <c r="K88" i="5" s="1"/>
  <c r="J239" i="5"/>
  <c r="K239" i="5" s="1"/>
  <c r="J288" i="5"/>
  <c r="K288" i="5" s="1"/>
  <c r="J240" i="5"/>
  <c r="K240" i="5" s="1"/>
  <c r="J52" i="5"/>
  <c r="K52" i="5" s="1"/>
  <c r="J246" i="5"/>
  <c r="K246" i="5" s="1"/>
  <c r="J205" i="5"/>
  <c r="K205" i="5" s="1"/>
  <c r="J184" i="5"/>
  <c r="K184" i="5" s="1"/>
  <c r="J61" i="5"/>
  <c r="K61" i="5" s="1"/>
  <c r="J199" i="5"/>
  <c r="K199" i="5" s="1"/>
  <c r="J165" i="5"/>
  <c r="K165" i="5" s="1"/>
  <c r="J327" i="5"/>
  <c r="K327" i="5" s="1"/>
  <c r="J330" i="5"/>
  <c r="K330" i="5" s="1"/>
  <c r="J326" i="5"/>
  <c r="K326" i="5" s="1"/>
  <c r="J353" i="5"/>
  <c r="K353" i="5" s="1"/>
  <c r="J262" i="5"/>
  <c r="K262" i="5" s="1"/>
  <c r="J342" i="5"/>
  <c r="K342" i="5" s="1"/>
  <c r="J16" i="5"/>
  <c r="K16" i="5" s="1"/>
  <c r="J190" i="5"/>
  <c r="K190" i="5" s="1"/>
  <c r="J148" i="5"/>
  <c r="K148" i="5" s="1"/>
  <c r="J200" i="5"/>
  <c r="K200" i="5" s="1"/>
  <c r="J75" i="5"/>
  <c r="K75" i="5" s="1"/>
  <c r="J365" i="5"/>
  <c r="K365" i="5" s="1"/>
  <c r="J235" i="5"/>
  <c r="K235" i="5" s="1"/>
  <c r="J30" i="5"/>
  <c r="K30" i="5" s="1"/>
  <c r="J127" i="5"/>
  <c r="K127" i="5" s="1"/>
  <c r="J225" i="5"/>
  <c r="K225" i="5" s="1"/>
  <c r="J81" i="5"/>
  <c r="K81" i="5" s="1"/>
  <c r="J71" i="5"/>
  <c r="K71" i="5" s="1"/>
  <c r="J103" i="5"/>
  <c r="K103" i="5" s="1"/>
  <c r="J170" i="5"/>
  <c r="K170" i="5" s="1"/>
  <c r="J242" i="5"/>
  <c r="K242" i="5" s="1"/>
  <c r="J79" i="5"/>
  <c r="K79" i="5" s="1"/>
  <c r="J72" i="5"/>
  <c r="K72" i="5" s="1"/>
  <c r="J104" i="5"/>
  <c r="K104" i="5" s="1"/>
  <c r="J241" i="5"/>
  <c r="K241" i="5" s="1"/>
  <c r="J53" i="5"/>
  <c r="K53" i="5" s="1"/>
  <c r="J13" i="5"/>
  <c r="K13" i="5" s="1"/>
  <c r="J245" i="5"/>
  <c r="K245" i="5" s="1"/>
  <c r="J17" i="5"/>
  <c r="K17" i="5" s="1"/>
  <c r="J314" i="5"/>
  <c r="K314" i="5" s="1"/>
  <c r="J346" i="5"/>
  <c r="K346" i="5" s="1"/>
  <c r="J166" i="5"/>
  <c r="K166" i="5" s="1"/>
  <c r="J331" i="5"/>
  <c r="K331" i="5" s="1"/>
  <c r="J329" i="5"/>
  <c r="K329" i="5" s="1"/>
  <c r="J332" i="5"/>
  <c r="K332" i="5" s="1"/>
  <c r="J153" i="5"/>
  <c r="K153" i="5" s="1"/>
  <c r="J49" i="5"/>
  <c r="K49" i="5" s="1"/>
  <c r="J263" i="5"/>
  <c r="K263" i="5" s="1"/>
  <c r="J339" i="5"/>
  <c r="K339" i="5" s="1"/>
  <c r="J12" i="5"/>
  <c r="K12" i="5" s="1"/>
  <c r="J149" i="5"/>
  <c r="K149" i="5" s="1"/>
  <c r="J171" i="5"/>
  <c r="K171" i="5" s="1"/>
  <c r="J18" i="5"/>
  <c r="K18" i="5" s="1"/>
  <c r="J69" i="5"/>
  <c r="K69" i="5" s="1"/>
  <c r="J7" i="5"/>
  <c r="K7" i="5" s="1"/>
  <c r="J305" i="5"/>
  <c r="K305" i="5" s="1"/>
  <c r="J308" i="5"/>
  <c r="K308" i="5" s="1"/>
  <c r="J9" i="5"/>
  <c r="K9" i="5" s="1"/>
  <c r="J64" i="5"/>
  <c r="K64" i="5" s="1"/>
  <c r="J219" i="5"/>
  <c r="K219" i="5" s="1"/>
  <c r="J185" i="5"/>
  <c r="K185" i="5" s="1"/>
  <c r="J355" i="5"/>
  <c r="K355" i="5" s="1"/>
  <c r="J318" i="5"/>
  <c r="K318" i="5" s="1"/>
  <c r="J312" i="5"/>
  <c r="K312" i="5" s="1"/>
  <c r="J294" i="5"/>
  <c r="K294" i="5" s="1"/>
  <c r="J343" i="5"/>
  <c r="K343" i="5" s="1"/>
  <c r="J372" i="5"/>
  <c r="K372" i="5" s="1"/>
  <c r="J105" i="5"/>
  <c r="K105" i="5" s="1"/>
  <c r="J304" i="5"/>
  <c r="K304" i="5" s="1"/>
  <c r="J244" i="5"/>
  <c r="K244" i="5" s="1"/>
  <c r="J147" i="5"/>
  <c r="K147" i="5" s="1"/>
  <c r="J134" i="5"/>
  <c r="K134" i="5" s="1"/>
  <c r="J142" i="5"/>
  <c r="K142" i="5" s="1"/>
  <c r="J204" i="5"/>
  <c r="K204" i="5" s="1"/>
  <c r="J351" i="5"/>
  <c r="K351" i="5" s="1"/>
  <c r="J264" i="5"/>
  <c r="K264" i="5" s="1"/>
  <c r="J130" i="5"/>
  <c r="K130" i="5" s="1"/>
  <c r="J136" i="5"/>
  <c r="K136" i="5" s="1"/>
  <c r="J119" i="5"/>
  <c r="K119" i="5" s="1"/>
  <c r="J192" i="5"/>
  <c r="K192" i="5" s="1"/>
  <c r="J87" i="5"/>
  <c r="K87" i="5" s="1"/>
  <c r="J201" i="5"/>
  <c r="K201" i="5" s="1"/>
  <c r="J354" i="5"/>
  <c r="K354" i="5" s="1"/>
  <c r="J113" i="5"/>
  <c r="K113" i="5" s="1"/>
  <c r="J60" i="5"/>
  <c r="K60" i="5" s="1"/>
  <c r="J189" i="5"/>
  <c r="K189" i="5" s="1"/>
  <c r="J203" i="5"/>
  <c r="K203" i="5" s="1"/>
  <c r="J117" i="5"/>
  <c r="K117" i="5" s="1"/>
  <c r="J370" i="5"/>
  <c r="K370" i="5" s="1"/>
  <c r="J368" i="5"/>
  <c r="K368" i="5" s="1"/>
  <c r="J32" i="5"/>
  <c r="K32" i="5" s="1"/>
  <c r="J160" i="5"/>
  <c r="K160" i="5" s="1"/>
  <c r="J29" i="5"/>
  <c r="K29" i="5" s="1"/>
  <c r="J110" i="5"/>
  <c r="K110" i="5" s="1"/>
  <c r="J198" i="5"/>
  <c r="K198" i="5" s="1"/>
  <c r="J256" i="5"/>
  <c r="K256" i="5" s="1"/>
  <c r="J206" i="5"/>
  <c r="K206" i="5" s="1"/>
  <c r="J183" i="5"/>
  <c r="K183" i="5" s="1"/>
  <c r="J137" i="5"/>
  <c r="K137" i="5" s="1"/>
  <c r="J215" i="5"/>
  <c r="K215" i="5" s="1"/>
</calcChain>
</file>

<file path=xl/sharedStrings.xml><?xml version="1.0" encoding="utf-8"?>
<sst xmlns="http://schemas.openxmlformats.org/spreadsheetml/2006/main" count="2977" uniqueCount="1313">
  <si>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</si>
  <si>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</si>
  <si>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</si>
  <si>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</si>
  <si>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</si>
  <si>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</si>
  <si>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</si>
  <si>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</si>
  <si>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</si>
  <si>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</si>
  <si>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</si>
  <si>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Абакавир</t>
  </si>
  <si>
    <t>Амоксициллин</t>
  </si>
  <si>
    <t>ЛС-001852</t>
  </si>
  <si>
    <t>Ацикловир</t>
  </si>
  <si>
    <t>Бисопролол</t>
  </si>
  <si>
    <t>Вода</t>
  </si>
  <si>
    <t>Вода для инъекций</t>
  </si>
  <si>
    <t>Глибенкламид</t>
  </si>
  <si>
    <t>Глицирризиновая кислота+Фосфолипиды</t>
  </si>
  <si>
    <t>Дарунавир</t>
  </si>
  <si>
    <t>Дротаверин</t>
  </si>
  <si>
    <t>Р N000110/01</t>
  </si>
  <si>
    <t>4602212001910</t>
  </si>
  <si>
    <t>Ибупрофен</t>
  </si>
  <si>
    <t>Ивабрадин</t>
  </si>
  <si>
    <t>Кораксан</t>
  </si>
  <si>
    <t>концентрат для приготовления раствора для инфузий, 20 мг/мл, 5 мл - флаконы (1)  - пачки картонные</t>
  </si>
  <si>
    <t>Кларитромицин</t>
  </si>
  <si>
    <t>Левофлоксацин</t>
  </si>
  <si>
    <t>Лоперамид</t>
  </si>
  <si>
    <t>Метронидазол</t>
  </si>
  <si>
    <t>Моксонидин</t>
  </si>
  <si>
    <t>Физиотенз</t>
  </si>
  <si>
    <t>П N015691/01</t>
  </si>
  <si>
    <t>Нимодипин</t>
  </si>
  <si>
    <t>Омепразол</t>
  </si>
  <si>
    <t>Офлоксацин</t>
  </si>
  <si>
    <t>Панкреатин</t>
  </si>
  <si>
    <t>Периндоприл</t>
  </si>
  <si>
    <t>Рисперидон</t>
  </si>
  <si>
    <t>Ропивакаин</t>
  </si>
  <si>
    <t>Тизанидин</t>
  </si>
  <si>
    <t>Тримеперидин</t>
  </si>
  <si>
    <t>Промедол</t>
  </si>
  <si>
    <t>Р N000368/01</t>
  </si>
  <si>
    <t>4602676003734</t>
  </si>
  <si>
    <t>Фолиевая кислота</t>
  </si>
  <si>
    <t>Цефуроксим</t>
  </si>
  <si>
    <t>Ципрофлоксацин</t>
  </si>
  <si>
    <t>~</t>
  </si>
  <si>
    <t>Винкристин</t>
  </si>
  <si>
    <t>Натрия хлорида раствор сложный [Калия хлорид+Кальция хлорид+Натрия хлорид]</t>
  </si>
  <si>
    <t>Рингер</t>
  </si>
  <si>
    <t>Амброксол</t>
  </si>
  <si>
    <t>Р N000078/01</t>
  </si>
  <si>
    <t>Аминокапроновая кислота</t>
  </si>
  <si>
    <t>4605453002364</t>
  </si>
  <si>
    <t>4605453002388</t>
  </si>
  <si>
    <t>4605453002418</t>
  </si>
  <si>
    <t>4605453002432</t>
  </si>
  <si>
    <t>4605453002463</t>
  </si>
  <si>
    <t>4605453002487</t>
  </si>
  <si>
    <t>Фамотидин</t>
  </si>
  <si>
    <t>Дазатиниб</t>
  </si>
  <si>
    <t>Смектит диоктаэдрический</t>
  </si>
  <si>
    <t>Налтрексон</t>
  </si>
  <si>
    <t>4605258002583</t>
  </si>
  <si>
    <t>4605258002590</t>
  </si>
  <si>
    <t>4605258002606</t>
  </si>
  <si>
    <t>4605258002613</t>
  </si>
  <si>
    <t>Хлоргексидин</t>
  </si>
  <si>
    <t>Вориконазол</t>
  </si>
  <si>
    <t>Аторвастатин</t>
  </si>
  <si>
    <t>Амитриптилин</t>
  </si>
  <si>
    <t>Инсулин двухфазный [человеческий генно-инженерный]</t>
  </si>
  <si>
    <t>Бромдигидрохлорфенилбензодиазепин</t>
  </si>
  <si>
    <t>ЛСР-001772/09</t>
  </si>
  <si>
    <t>Хлорпромазин</t>
  </si>
  <si>
    <t>Цетиризин</t>
  </si>
  <si>
    <t>Кеторолак</t>
  </si>
  <si>
    <t>Рифабутин</t>
  </si>
  <si>
    <t>Цефепим</t>
  </si>
  <si>
    <t>порошок для приготовления раствора для внутривенного и внутримышечного введения, 1 г, 1 г - флаконы (1)  - пачки картонные</t>
  </si>
  <si>
    <t>Темозоломид</t>
  </si>
  <si>
    <t>Эноксапарин натрия</t>
  </si>
  <si>
    <t>Трамадол</t>
  </si>
  <si>
    <t>4602424004181</t>
  </si>
  <si>
    <t>Изониазид</t>
  </si>
  <si>
    <t>Натрия оксибутират</t>
  </si>
  <si>
    <t>Натрия оксибат</t>
  </si>
  <si>
    <t>ЛСР-003201/07</t>
  </si>
  <si>
    <t>4602676004212</t>
  </si>
  <si>
    <t>4602676003741</t>
  </si>
  <si>
    <t>раствор для инъекций, 20 мг/мл, 2 мл - ампулы (10)  - коробки картонные</t>
  </si>
  <si>
    <t>Висмута трикалия дицитрат</t>
  </si>
  <si>
    <t>Ривароксабан</t>
  </si>
  <si>
    <t>4602212005697</t>
  </si>
  <si>
    <t>Меглюмина натрия сукцинат</t>
  </si>
  <si>
    <t>4603191000123</t>
  </si>
  <si>
    <t>4603191000604</t>
  </si>
  <si>
    <t>Карбоплатин</t>
  </si>
  <si>
    <t>Инсулин-изофан [человеческий генно-инженерный]</t>
  </si>
  <si>
    <t>Инсулин растворимый [человеческий генно-инженерный]</t>
  </si>
  <si>
    <t>раствор для инъекций, 5 мг/мл, 10 мл - ампулы (5)  - пачки картонные</t>
  </si>
  <si>
    <t>Мебеверин</t>
  </si>
  <si>
    <t>Инсулин аспарт</t>
  </si>
  <si>
    <t>НовоРапид ФлексПен</t>
  </si>
  <si>
    <t>П N016171/01</t>
  </si>
  <si>
    <t>4602206001551</t>
  </si>
  <si>
    <t>Урсодезоксихолевая кислота</t>
  </si>
  <si>
    <t>Ситаглиптин</t>
  </si>
  <si>
    <t>4602193011830</t>
  </si>
  <si>
    <t>4602193011847</t>
  </si>
  <si>
    <t>ЛП-002591</t>
  </si>
  <si>
    <t>4602676008326</t>
  </si>
  <si>
    <t>8595026463318</t>
  </si>
  <si>
    <t>Имидазолилэтанамид пентандиовой кислоты</t>
  </si>
  <si>
    <t>ЛП-002968</t>
  </si>
  <si>
    <t>4602193012196</t>
  </si>
  <si>
    <t>Аспарагиназа</t>
  </si>
  <si>
    <t>ЛСР-002528/07</t>
  </si>
  <si>
    <t>4605095006393</t>
  </si>
  <si>
    <t>J01MA02</t>
  </si>
  <si>
    <t>M01AE01</t>
  </si>
  <si>
    <t>N02AX02</t>
  </si>
  <si>
    <t>J01FA09</t>
  </si>
  <si>
    <t>Дапаглифлозин</t>
  </si>
  <si>
    <t>Бендамустин</t>
  </si>
  <si>
    <t>L01AA09</t>
  </si>
  <si>
    <t>R05CB06</t>
  </si>
  <si>
    <t>Апиксабан</t>
  </si>
  <si>
    <t>B01AF02</t>
  </si>
  <si>
    <t>A07BC05</t>
  </si>
  <si>
    <t>J01XD01</t>
  </si>
  <si>
    <t>A09AA02</t>
  </si>
  <si>
    <t>B03BB01</t>
  </si>
  <si>
    <t>A10AD01</t>
  </si>
  <si>
    <t>суспензия для подкожного введения, 100 МЕ/мл, 3 мл - картриджи в шприц-ручках (5)  - пачки картонные</t>
  </si>
  <si>
    <t>Натамицин</t>
  </si>
  <si>
    <t>A03AD02</t>
  </si>
  <si>
    <t>R06AE07</t>
  </si>
  <si>
    <t>A10AB01</t>
  </si>
  <si>
    <t>A10AC01</t>
  </si>
  <si>
    <t>L01AX03</t>
  </si>
  <si>
    <t>J05AX</t>
  </si>
  <si>
    <t>A02BX05</t>
  </si>
  <si>
    <t>C07AB07</t>
  </si>
  <si>
    <t>J01MA01</t>
  </si>
  <si>
    <t>C01EB17</t>
  </si>
  <si>
    <t>таблетки покрытые пленочной оболочкой, 0.4 мг, 14 шт. - блистеры (1)  - пачки картонные</t>
  </si>
  <si>
    <t>C02AC05</t>
  </si>
  <si>
    <t>C09AA04</t>
  </si>
  <si>
    <t>концентрат для приготовления раствора для инфузий, 10 мг/мл, 60 мл - флаконы (1)  - пачки картонные</t>
  </si>
  <si>
    <t>L01XA02</t>
  </si>
  <si>
    <t>N05BX</t>
  </si>
  <si>
    <t>N05AA01</t>
  </si>
  <si>
    <t>B01AB05</t>
  </si>
  <si>
    <t>A07DA03</t>
  </si>
  <si>
    <t>J01MA12</t>
  </si>
  <si>
    <t>J04AC01</t>
  </si>
  <si>
    <t>Натрия тиосульфат</t>
  </si>
  <si>
    <t>V03AB06</t>
  </si>
  <si>
    <t>B05BB</t>
  </si>
  <si>
    <t>таблетки, 25 мг, 10 шт. - упаковки ячейковые контурные (5)  - пачки картонные</t>
  </si>
  <si>
    <t>Левосимендан</t>
  </si>
  <si>
    <t>C01CX08</t>
  </si>
  <si>
    <t>концентрат для приготовления раствора для инфузий, 10 мг/мл, 15 мл - флаконы (1)  - пачки картонные</t>
  </si>
  <si>
    <t>концентрат для приготовления раствора для инфузий, 10 мг/мл, 45 мл - флаконы (1)  - пачки картонные</t>
  </si>
  <si>
    <t>Лакосамид</t>
  </si>
  <si>
    <t>N03AX18</t>
  </si>
  <si>
    <t>раствор для внутривенного и внутримышечного введения, 200 мг/мл, 5 мл - ампулы (5)  - пачки картонные</t>
  </si>
  <si>
    <t>N01AX</t>
  </si>
  <si>
    <t>N01AH</t>
  </si>
  <si>
    <t>раствор для инъекций, 20 мг/мл, 1 мл - ампулы (5)  - упаковки ячейковые контурные (2) - пачки картонные</t>
  </si>
  <si>
    <t>раствор для инъекций, 10 мг/мл, 1 мл - ампулы (5)  - упаковки ячейковые контурные (2) - пачки картонные</t>
  </si>
  <si>
    <t>G01AX</t>
  </si>
  <si>
    <t>Инсулин гларгин</t>
  </si>
  <si>
    <t>A10AE04</t>
  </si>
  <si>
    <t>таблетки покрытые пленочной оболочкой, 0.2 мг, 14 шт. - блистер (1)  - пачка картонная</t>
  </si>
  <si>
    <t>A05AA02</t>
  </si>
  <si>
    <t>J01CA04</t>
  </si>
  <si>
    <t>суппозитории вагинальные, 100 мг, 3 шт. - упаковки ячейковые контурные (1)  - пачки картонные</t>
  </si>
  <si>
    <t>G01AA02</t>
  </si>
  <si>
    <t>A03AA04</t>
  </si>
  <si>
    <t>L01CA02</t>
  </si>
  <si>
    <t>N06AA09</t>
  </si>
  <si>
    <t>A10BB01</t>
  </si>
  <si>
    <t>капсулы, 50 мг, 10 шт. - упаковки ячейковые контурные (1)  - пачки картонные</t>
  </si>
  <si>
    <t>N07BB04</t>
  </si>
  <si>
    <t>раствор для внутривенного и внутримышечного введения, 30 мг/мл, 1 мл - ампулы (10)  - пачки картонные</t>
  </si>
  <si>
    <t>M01AB15</t>
  </si>
  <si>
    <t>суспензия для подкожного введения, 100 МЕ/мл, 3 мл - картриджи (5)  - пачки картонные</t>
  </si>
  <si>
    <t>A02BC01</t>
  </si>
  <si>
    <t>B01AF01</t>
  </si>
  <si>
    <t>N07XX</t>
  </si>
  <si>
    <t>J01DE01</t>
  </si>
  <si>
    <t>J05AE10</t>
  </si>
  <si>
    <t>раствор для внутривенного и внутримышечного введения, 1 мг/мл, 1 мл - ампулы (10)  - коробки картонные</t>
  </si>
  <si>
    <t>C10AA05</t>
  </si>
  <si>
    <t>N05AX08</t>
  </si>
  <si>
    <t>J05AF06</t>
  </si>
  <si>
    <t>J01DC02</t>
  </si>
  <si>
    <t xml:space="preserve">Вл.Вып.к.Перв.Уп.Втор.Уп.Пр.Общество с ограниченной ответственностью "ВЕРОФАРМ" (ООО "ВЕРОФАРМ"), Россия (5032048702); </t>
  </si>
  <si>
    <t>4602676003390</t>
  </si>
  <si>
    <t>Доцетаксел</t>
  </si>
  <si>
    <t>Мелфалан</t>
  </si>
  <si>
    <t>Соталол</t>
  </si>
  <si>
    <t>Этамзилат</t>
  </si>
  <si>
    <t>Гонадотропин хорионический</t>
  </si>
  <si>
    <t>4603779009869</t>
  </si>
  <si>
    <t>П N015155/01</t>
  </si>
  <si>
    <t>A05BA</t>
  </si>
  <si>
    <t>B05BB01</t>
  </si>
  <si>
    <t>V07AB</t>
  </si>
  <si>
    <t>Инозин+Никотинамид+Рибофлавин+Янтарная кислота</t>
  </si>
  <si>
    <t>4603191000840</t>
  </si>
  <si>
    <t>4603191000208</t>
  </si>
  <si>
    <t>4603191000857</t>
  </si>
  <si>
    <t>таблетки диспергируемые, 875 мг+125 мг, 7 шт. - упаковки ячейковые контурные (2)  - пачки картонные</t>
  </si>
  <si>
    <t>ЛСР-006330/08</t>
  </si>
  <si>
    <t>раствор для внутривенного введения, 10 мл - ампулы (10)  - пачки картонные</t>
  </si>
  <si>
    <t>G03GA01</t>
  </si>
  <si>
    <t>концентрат для приготовления раствора для инфузий, 20 мг/мл, 8 мл - флаконы (1)  - пачки картонные</t>
  </si>
  <si>
    <t>L01CD02</t>
  </si>
  <si>
    <t>концентрат для приготовления раствора для инфузий, 20 мг/мл, 4 мл - флаконы (1)  - пачки картонные</t>
  </si>
  <si>
    <t>концентрат для приготовления раствора для инфузий, 20 мг/мл, 6 мл - флаконы (1)  - пачки картонные</t>
  </si>
  <si>
    <t>концентрат для приготовления раствора для инфузий, 20 мг/мл, 1 мл - флаконы (1)  - пачки картонные</t>
  </si>
  <si>
    <t>J05AB01</t>
  </si>
  <si>
    <t>раствор для инфузий, 0.2 мг/мл, 50 мл - флаконы (1)  - пачки картонные</t>
  </si>
  <si>
    <t>B02BX01</t>
  </si>
  <si>
    <t>Руксолитиниб</t>
  </si>
  <si>
    <t>суспензия для подкожного введения, 100 МЕ/мл, 10 мл - флаконы (1)  - пачки картонные</t>
  </si>
  <si>
    <t>раствор для инъекций, 100 МЕ/мл, 10 мл - флаконы (1)  - пачки картонные</t>
  </si>
  <si>
    <t>раствор для инъекций, 100 МЕ/мл, 3 мл - картриджи (5)  - пачки картонные</t>
  </si>
  <si>
    <t>Долутегравир</t>
  </si>
  <si>
    <t>Ланреотид</t>
  </si>
  <si>
    <t>H01CB03</t>
  </si>
  <si>
    <t>Кабазитаксел</t>
  </si>
  <si>
    <t>L01CD04</t>
  </si>
  <si>
    <t>Полипептиды коры головного мозга скота</t>
  </si>
  <si>
    <t>N06BX</t>
  </si>
  <si>
    <t>Этелкальцетид</t>
  </si>
  <si>
    <t>Парсабив</t>
  </si>
  <si>
    <t>раствор для внутривенного введения, 2.5 мг/0.5 мл, 0.5 мл - флаконы (6)  - пачки картонные</t>
  </si>
  <si>
    <t>H05BX04</t>
  </si>
  <si>
    <t>B02AA01</t>
  </si>
  <si>
    <t xml:space="preserve">Вл.Вып.к.Перв.Уп.Втор.Уп.Пр.Акционерное общество "Химико-фармацевтический комбинат "АКРИХИН" (АО "АКРИХИН"), Россия (5031013320); </t>
  </si>
  <si>
    <t>таблетки покрытые пленочной оболочкой, 0.2 мг, 28 шт. - блистер (1)  - пачка  картонная</t>
  </si>
  <si>
    <t>таблетки покрытые пленочной оболочкой, 0.4 мг, 28 шт. - блистер (1)  - пачка  картонная</t>
  </si>
  <si>
    <t>C07AA07</t>
  </si>
  <si>
    <t>капсулы кишечнорастворимые, 20 мг, 10 шт. - упаковки ячейковые контурные (3)  - пачки картонные</t>
  </si>
  <si>
    <t xml:space="preserve">Вл.Лаборатории Сервье, Франция (085 480 796 00151); Вып.к.Перв.Уп.Втор.Уп.Пр.ООО "СЕРВЬЕ РУС", Россия (5036050808); </t>
  </si>
  <si>
    <t>капсулы кишечнорастворимые, 10000 ЕД, 20 шт. - флакон (1)  - пачка картонная</t>
  </si>
  <si>
    <t>J02AC03</t>
  </si>
  <si>
    <t>капсулы, 150 мг, 10 шт. - упаковки ячейковые контурные (3)  - пачки картонные</t>
  </si>
  <si>
    <t>J04AB04</t>
  </si>
  <si>
    <t xml:space="preserve">Вл.Вып.к.Перв.Уп.Втор.Уп.Пр.Общество с ограниченной ответственностью "Озон" (ООО "Озон"), Россия (6345002063); </t>
  </si>
  <si>
    <t>N01BB09</t>
  </si>
  <si>
    <t xml:space="preserve">Вл.Вып.к.Перв.Уп.Втор.Уп.Пр.Публичное акционерное общество "Красфарма" (ПАО "Красфарма"), Россия (2464010490); </t>
  </si>
  <si>
    <t xml:space="preserve">Вл.Вып.к.Перв.Уп.Втор.Уп.Пр.Акционерное общество "ВЕРТЕКС" (АО "ВЕРТЕКС"), Россия (7810180435);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</si>
  <si>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</si>
  <si>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 xml:space="preserve">Вл.Сандоз д.д., Словения (SI76665623); Вып.к.Перв.Уп.Втор.Уп.Пр.Салютас Фарма ГмбХ, Германия (DE139235165); </t>
  </si>
  <si>
    <t xml:space="preserve">Вл.Вып.к.Перв.Уп.Втор.Уп.Пр.Открытое акционерное общество "Фармстандарт-Лексредства" (ОАО "Фармстандарт-Лексредства"), Россия (4631002737); </t>
  </si>
  <si>
    <t xml:space="preserve">Вл.Эбботт Хелскеа Продактс Б.В., Нидерланды (NL001439765B01); Вып.к.Перв.Уп.Втор.Уп.Пр.Акционерное общество "ВЕРОФАРМ" (АО "ВЕРОФАРМ"), Россия (7725081786); </t>
  </si>
  <si>
    <t xml:space="preserve">Вл.Вып.к.Перв.Уп.Втор.Уп.Пр.АО "КРКА, д.д., Ново место", Словения (SI 82646716); </t>
  </si>
  <si>
    <t xml:space="preserve">Вл.Вып.к.Перв.Уп.Втор.Уп.Пр.Акционерное общество "Органика" (АО "Органика"), Россия (4221000630); </t>
  </si>
  <si>
    <t>D06BB03</t>
  </si>
  <si>
    <t xml:space="preserve">Вл.Вып.к.Перв.Уп.Втор.Уп.Пр.Акционерное общество "Новосибхимфарм" (АО "Новосибхимфарм"), Россия (5405101302); </t>
  </si>
  <si>
    <t xml:space="preserve">Вл.Вып.к.Перв.Уп.Втор.Уп.Пр.Закрытое акционерное общество "ФармФирма "Сотекс" (ЗАО "ФармФирма "Сотекс"), Россия (7715240941); </t>
  </si>
  <si>
    <t>J01CR02</t>
  </si>
  <si>
    <t>Амоксициллин+Клавулановая кислота</t>
  </si>
  <si>
    <t xml:space="preserve">Вл.Вып.к.Перв.Уп.Втор.Уп.Пр.Непубличное акционерное общество "Северная звезда" (НАО "Северная звезда"), Россия (7720185196); </t>
  </si>
  <si>
    <t xml:space="preserve">Вл.Эбботт Лэбораториз ГмбХ, Германия (DE283145415); Вып.к.Перв.Уп.Втор.Уп.Пр.Акционерное общество "ВЕРОФАРМ" (АО "ВЕРОФАРМ"), Россия (7725081786); </t>
  </si>
  <si>
    <t>Пазопаниб</t>
  </si>
  <si>
    <t>таблетки, покрытые пленочной оболочкой, 5 мг, 56 шт. - банки (1)  - пачки картонные</t>
  </si>
  <si>
    <t xml:space="preserve">Вл.ООО "Лайф Сайнсес ОХФК", Россия (4025440138); Вып.к.Перв.Уп.Втор.Уп.Пр.Общество с ограниченной ответственностью Фирма "ФЕРМЕНТ" (ООО Фирма "ФЕРМЕНТ"), Россия (7734116347); </t>
  </si>
  <si>
    <t xml:space="preserve">Вл.Хетеро Лабс Лимитед, Индия (000000000000); Вып.к.Перв.Уп.Втор.Уп.Пр.Общество с ограниченной ответственностью "МАКИЗ-ФАРМА" (ООО "МАКИЗ-ФАРМА"), Россия (7722767217); 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</si>
  <si>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</si>
  <si>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 xml:space="preserve">Вл.Общество с ограниченной ответственностью "Завод Медсинтез" (ООО "Завод Медсинтез"), Россия (6629012040); Вып.к.Перв.Уп.Втор.Уп.Пр.Общество с ограниченной ответственностью "Завод Медсинтез" (ООО "Завод Медсинтез"), Россия (6629012040); </t>
  </si>
  <si>
    <t>таблетки, покрытые пленочной оболочкой, 500 мг, 10 шт. - упаковки ячейковые контурные (1)  - пачки картонные</t>
  </si>
  <si>
    <t>таблетки, покрытые пленочной оболочкой, 250 мг, 10 шт. - упаковки ячейковые контурные (1)  - пачки картонные</t>
  </si>
  <si>
    <t>таблетки, покрытые пленочной оболочкой, 50 мг, 7 шт. - упаковки ячейковые контурные (2)  - пачки картонные</t>
  </si>
  <si>
    <t xml:space="preserve">Вл.Вып.к.Перв.Уп.Втор.Уп.Пр.Общество с ограниченной ответственностью "Гротекс" (ООО "Гротекс"), Россия (7814459396); </t>
  </si>
  <si>
    <t xml:space="preserve">Вл.Эбботт Лэбораториз ГмбХ, Германия (DE283145415); Вып.к.Перв.Уп.Втор.Уп.Пр.ЭббВи С.р.Л., Италия (02645920592); </t>
  </si>
  <si>
    <t xml:space="preserve">Вл.Вып.к.Перв.Уп.Втор.Уп.Пр.Акционерное общество "Производственная фармацевтическая компания Обновление" (АО "ПФК Обновление"), Россия (5408151534); </t>
  </si>
  <si>
    <t xml:space="preserve">Вл.Вып.к.Перв.Уп.Втор.Уп.Пр.Плива Хрватска д.о.о., Республика Хорватия (44205501677); </t>
  </si>
  <si>
    <t xml:space="preserve">Вл.Акционерное общество "Фармасинтез-Норд" (АО "Фармасинтез-Норд"), Россия (3851000490); Вып.к.Перв.Уп.Втор.Уп.Пр.Акционерное общество "Фармасинтез-Норд" (АО "Фармасинтез-Норд"), Россия (3851000490); </t>
  </si>
  <si>
    <t>раствор для инфузий, 0.2 мг/мл, 50 мл - флаконы (5)  - пачки картонные</t>
  </si>
  <si>
    <t>C08CA06</t>
  </si>
  <si>
    <t xml:space="preserve">Вл.Общество с ограниченной ответственностью Химико фармацевтический концерн "МИР" (ООО ХФК "МИР"), Россия (2634105230); Вып.к.Перв.Уп.Втор.Уп.Пр.Открытое акционерное общество Научно-производственный концерн "ЭСКОМ" (ОАО НПК "ЭСКОМ"), Россия (2634040279); </t>
  </si>
  <si>
    <t xml:space="preserve">Вл.Вып.к.Перв.Уп.Втор.Уп.Пр.Акционерное общество "Валента Фармацевтика" (АО "Валента Фарм"), Россия (5050008117); </t>
  </si>
  <si>
    <t xml:space="preserve">Вл.Вып.к.Перв.Уп.Втор.Уп.Пр.Общество с ограниченной ответственностью "ПСК Фарма" (ООО "ПСК Фарма"), Россия (5010048402); </t>
  </si>
  <si>
    <t>растворитель для приготовления лекарственных форм для инъекций, 2 мл - ампулы (5)  - пачка картонная</t>
  </si>
  <si>
    <t>растворитель для приготовления лекарственных форм для инъекций, 5 мл - ампулы (5)  - пачка картонная</t>
  </si>
  <si>
    <t>растворитель для приготовления лекарственных форм для инъекций, 10 мл - ампулы (5)  - пачка картонная</t>
  </si>
  <si>
    <t>капли для приема внутрь, 10 мг/мл, 50 мл - флаконы (1)  - пачки картонные</t>
  </si>
  <si>
    <t>капли для приема внутрь, 10 мг/мл, 10 мл - флаконы (1)  - пачки картонные</t>
  </si>
  <si>
    <t>Клексан®</t>
  </si>
  <si>
    <t>таблетки, покрытые пленочной оболочкой, 5 мг, 14 шт. - упаковки ячейковые контурные (4)  - пачки картонные</t>
  </si>
  <si>
    <t xml:space="preserve">Вл.Акционерное общество "Валента Фармацевтика" (АО "Валента Фарм"), Россия (5050008117); Вып.к.Перв.Уп.Втор.Уп.Пр.Акционерное общество "Новосибхимфарм" (АО "Новосибхимфарм"), Россия (5405101302); </t>
  </si>
  <si>
    <t xml:space="preserve">Вл.Открытое акционерное общество "Авексима", Россия (7714856826); Вып.к.Перв.Уп.Втор.Уп.Пр.Открытое акционерное общество "Ирбитский химико-фармацевтический завод" (ОАО "Ирбитский химфармзавод"), Россия (6611000252); </t>
  </si>
  <si>
    <t>ХЛОРГЕКСИДИН</t>
  </si>
  <si>
    <t xml:space="preserve">Вл.Вып.к.Перв.Уп.Втор.Уп.Пр.Общество с ограниченной ответственностью ''Эллара'' (ООО ''Эллара''), Россия (3321028719); </t>
  </si>
  <si>
    <t>мазь для наружного применения, 5%, 5 г - туба (1)  - пачка картонная</t>
  </si>
  <si>
    <t xml:space="preserve">Вл.Вып.к.Республиканское унитарное производственное предприятие "Белмедпрепараты" (РУП "Белмедпрепараты"), Республика Беларусь (100049731); Перв.Уп.Втор.Уп.Пр.Республиканское унитарное производственное предприятие "Белмедпрепараты" (РУП "Белмедпрепараты"), Республика Беларусь (100049731); </t>
  </si>
  <si>
    <t>ЛСР-008889/09</t>
  </si>
  <si>
    <t>4810133012162</t>
  </si>
  <si>
    <t>Смекта®</t>
  </si>
  <si>
    <t xml:space="preserve">Вл.ИПСЕН КОНСЬЮМЕР ХЕЛСКЕА, Франция (FR86479322356); Вып.к.Перв.Уп.Втор.Уп.Пр.Бофур Ипсен Индастри, Франция (FR 46 542 950 118);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</si>
  <si>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 Фарм" (ООО "Озон Фарм"), Россия (6345022831); </t>
  </si>
  <si>
    <t xml:space="preserve">Вл.Вып.к.Перв.Уп.Втор.Уп.Пр.Общество с ограниченной ответственностью "ГЕРОФАРМ" (ООО "ГЕРОФАРМ"), Россия (7826043970); </t>
  </si>
  <si>
    <t>Сунитиниб</t>
  </si>
  <si>
    <t>A10BK01</t>
  </si>
  <si>
    <t>Флудрокортизон</t>
  </si>
  <si>
    <t>Зифлукорт</t>
  </si>
  <si>
    <t>таблетки, 0.1 мг, 10 шт. - упаковки ячейковые контурные (2)  - пачки картонные</t>
  </si>
  <si>
    <t xml:space="preserve">Вл.Вып.к.Перв.Уп.Втор.Уп.Пр.Общество с ограниченной ответственностью "Фармасинтез-Тюмень" (ООО "Фармасинтез-Тюмень"), Россия (7203332653); </t>
  </si>
  <si>
    <t>H02AA02</t>
  </si>
  <si>
    <t>ЛП-004507</t>
  </si>
  <si>
    <t>4620017866299</t>
  </si>
  <si>
    <t>таблетки, покрытые пленочной оболочкой, 5 мг, 30 шт. - упаковки ячейковые контурные (1)  - пачки картонные</t>
  </si>
  <si>
    <t xml:space="preserve">Вл.Вып.к.Перв.Уп.Втор.Уп.Пр.Акционерное общество "Брынцалов-А" (АО "Брынцалов-А"), Россия (0411032048); </t>
  </si>
  <si>
    <t>раствор для внутривенного введения, 1 мг/мл, 2 мл - флаконы (1)  - пачки картонные</t>
  </si>
  <si>
    <t>таблетки, покрытые пленочной оболочкой, 10 мг, 30 шт. - упаковки ячейковые контурные (1)  - пачки картонные</t>
  </si>
  <si>
    <t>таблетки, покрытые пленочной оболочкой, 10 мг, 30 шт. - упаковки ячейковые контурные (3)  - пачки картонные</t>
  </si>
  <si>
    <t>Булевиртид</t>
  </si>
  <si>
    <t>Мирклудекс Б®</t>
  </si>
  <si>
    <t>лиофилизат для приготовления раствора для подкожного введения, 2 мг,  - флаконы (30)  - пачки картонные</t>
  </si>
  <si>
    <t xml:space="preserve">Вл.Общество с ограниченной ответственностью "Гепатера" (ООО "Гепатера"), Россия (7706762606); Вып.к.Перв.Уп.Втор.Уп.Пр.ФГБУ "НИЦЭМ им. Н.Ф. Гамалеи" Минздрава России (Филиал "Медгамал" ФГБУ "Национальный исследовательский центр эпидемиологии и микробиологии имени почетного академика Н.Ф.Гамалеи" Минздрава России), Россия (7734013214); </t>
  </si>
  <si>
    <t>ЛП-005945</t>
  </si>
  <si>
    <t>4605391003898</t>
  </si>
  <si>
    <t>суппозитории вагинальные, 16 мг, 5 шт. - упаковки ячейковые контурные (2)  - пачки картонные</t>
  </si>
  <si>
    <t xml:space="preserve">Вл.ООО "АЛВИЛС", Россия (7722176486); Вып.к.Перв.Уп.Втор.Уп.Пр.Общество с ограниченной ответственностью "Озон" (ООО "Озон"), Россия (6345002063); </t>
  </si>
  <si>
    <t>Реамберин®</t>
  </si>
  <si>
    <t xml:space="preserve">Вл.Вып.к.Перв.Уп.Втор.Уп.Пр.Общество с ограниченной ответственностью "Научно-технологическая фармацевтическая фирма "ПОЛИСАН" (ООО "НТФФ "ПОЛИСАН"), Россия (7805023934); </t>
  </si>
  <si>
    <t>ЛП-№(000801)-(РГ-RU)</t>
  </si>
  <si>
    <t>таблетки, покрытые пленочной оболочкой, 50 мг, 30 шт. - упаковки ячейковые контурные (1)  - пачки картонные</t>
  </si>
  <si>
    <t>Эртапенем</t>
  </si>
  <si>
    <t>Дата вступления в силу</t>
  </si>
  <si>
    <t>ЛСР-000081</t>
  </si>
  <si>
    <t>П N015863/02</t>
  </si>
  <si>
    <t>4030855000920</t>
  </si>
  <si>
    <t>Ципролакэр</t>
  </si>
  <si>
    <t>П N014029/02</t>
  </si>
  <si>
    <t>Кларитромицин-Тева</t>
  </si>
  <si>
    <t>3850114225878</t>
  </si>
  <si>
    <t>3850114225885</t>
  </si>
  <si>
    <t>ЛСР-010491/08</t>
  </si>
  <si>
    <t>Колекальциферол</t>
  </si>
  <si>
    <t xml:space="preserve">Вл.Вып.к.Перв.Уп.Втор.Уп.Пр.Рекитт Бенкизер Хелскэр Интернешнл Лтд, Великобритания (7710463461); </t>
  </si>
  <si>
    <t>Диосмектит</t>
  </si>
  <si>
    <t>ЛСР-000247/08</t>
  </si>
  <si>
    <t>4603569720448</t>
  </si>
  <si>
    <t>ЛП-001910</t>
  </si>
  <si>
    <t>9 месяцев Фолиевая кислота</t>
  </si>
  <si>
    <t>ЛСР-005902/08</t>
  </si>
  <si>
    <t>4602193010086</t>
  </si>
  <si>
    <t>порошок для приготовления раствора для внутривенного и внутримышечного введения, 1 г, 1 г - флаконы (50)  - коробки картонные</t>
  </si>
  <si>
    <t>Генсулин Р</t>
  </si>
  <si>
    <t>Генсулин М30</t>
  </si>
  <si>
    <t>Генсулин Н</t>
  </si>
  <si>
    <t>Бифлурин</t>
  </si>
  <si>
    <t>Моксонидин-СЗ</t>
  </si>
  <si>
    <t>ЛП-002775</t>
  </si>
  <si>
    <t>4607027767495</t>
  </si>
  <si>
    <t>раствор для инъекций, 2 мг/мл, 10 мл - ампулы (5)  - пачки картонные</t>
  </si>
  <si>
    <t>раствор для инъекций, 10 мг/мл, 10 мл - ампулы (5)  - пачки картонные</t>
  </si>
  <si>
    <t>раствор для инъекций, 7.5 мг/мл, 10 мл - ампулы (5)  - пачки картонные</t>
  </si>
  <si>
    <t>Ацикловир-Акрихин</t>
  </si>
  <si>
    <t>4605453001640</t>
  </si>
  <si>
    <t>таблетки, 6 мг, 10 шт. - блистеры (4)  - пачки картонные</t>
  </si>
  <si>
    <t>M03BX02</t>
  </si>
  <si>
    <t>8901252953989</t>
  </si>
  <si>
    <t>таблетки, 6 мг, 10 шт. - блистеры (2)  - пачки картонные</t>
  </si>
  <si>
    <t>8901252953958</t>
  </si>
  <si>
    <t>4607008360110</t>
  </si>
  <si>
    <t>раствор для инъекций, 100 МЕ/мл, 3 мл - картриджи в шприц-ручках (5)  - пачки картонные</t>
  </si>
  <si>
    <t>таблетки, 2 мг, 10 шт. - блистеры (2)  - пачки картонные</t>
  </si>
  <si>
    <t>8901252953934</t>
  </si>
  <si>
    <t>таблетки, 4 мг, 10 шт. - блистеры (2)  - пачки картонные</t>
  </si>
  <si>
    <t>8901252953941</t>
  </si>
  <si>
    <t>таблетки, 4 мг, 10 шт. - блистеры (4)  - пачки картонные</t>
  </si>
  <si>
    <t>8901252953972</t>
  </si>
  <si>
    <t>таблетки, 2 мг, 10 шт. - блистеры (4)  - пачки картонные</t>
  </si>
  <si>
    <t>8901252953965</t>
  </si>
  <si>
    <t>Изониазид+Пиразинамид+Рифампицин</t>
  </si>
  <si>
    <t>J04AM05</t>
  </si>
  <si>
    <t>раствор для внутривенного введения, 1 мг/мл, 5 мл - флаконы (1)  - пачки картонные</t>
  </si>
  <si>
    <t>раствор для внутривенного введения, 1 мг/мл, 1 мл - флаконы (1)  - пачки картонные</t>
  </si>
  <si>
    <t>лиофилизат для приготовления раствора для внутривенного и внутримышечного введения, 10000 МЕ,  - флаконы (1)  - пачки картонные</t>
  </si>
  <si>
    <t>L01XX02</t>
  </si>
  <si>
    <t>раствор для подкожного введения, 100 ЕД/мл, 3 мл - картриджи в шприц-ручках (5)  - пачки картонные</t>
  </si>
  <si>
    <t>раствор для подкожного и внутривенного введения, 100 ЕД/мл, 3 мл - картриджи в шприц-ручках (5)  - пачки картонные</t>
  </si>
  <si>
    <t>A10AB05</t>
  </si>
  <si>
    <t>A02BA03</t>
  </si>
  <si>
    <t>Веро-аспарагиназа</t>
  </si>
  <si>
    <t>Дицинон</t>
  </si>
  <si>
    <t>П N013946/01</t>
  </si>
  <si>
    <t>3838957090570</t>
  </si>
  <si>
    <t>капсулы, 250 мг, 7 шт. - упаковки ячейковые контурные (2)  - пачки картонные</t>
  </si>
  <si>
    <t xml:space="preserve">Вл.Вып.к.Перв.Уп.Втор.Уп.Пр.ПРО.МЕД.ЦС  Прага а.о., Чешская Республика (CZ00147893); </t>
  </si>
  <si>
    <t>таблетки, 4 мг, 10 шт. - блистеры (3)  - пачки картонные</t>
  </si>
  <si>
    <t>таблетки, 2 мг, 10 шт. - блистеры (3)  - пачки картонные</t>
  </si>
  <si>
    <t>5944702205194</t>
  </si>
  <si>
    <t>4602193010109</t>
  </si>
  <si>
    <t>J01DH03</t>
  </si>
  <si>
    <t>капли для приема внутрь, 10 мг/мл, 20 мл - флаконы (1)  - пачки картонные</t>
  </si>
  <si>
    <t>лиофилизат для приготовления раствора для внутримышечного введения, 5 мг, 11 мг - флаконы (10)  - пачки картонные</t>
  </si>
  <si>
    <t>капсулы, 200 мг, 10 шт. - упаковки ячейковые контурные (4)  - пачки картонные</t>
  </si>
  <si>
    <t>A11CC05</t>
  </si>
  <si>
    <t>ЛП-002709</t>
  </si>
  <si>
    <t>таблетки, 80 мг, 10 шт. - упаковки ячейковые контурные (3)  - пачки картонные</t>
  </si>
  <si>
    <t>таблетки, 160 мг, 10 шт. - упаковки ячейковые контурные (3)  - пачки картонные</t>
  </si>
  <si>
    <t>Новостат</t>
  </si>
  <si>
    <t>ЛП-002678</t>
  </si>
  <si>
    <t>Аквадетрим</t>
  </si>
  <si>
    <t>П N014088/01</t>
  </si>
  <si>
    <t>4605453001657</t>
  </si>
  <si>
    <t>4605453001664</t>
  </si>
  <si>
    <t>4605453002036</t>
  </si>
  <si>
    <t>4605453001633</t>
  </si>
  <si>
    <t>Р N002333/01</t>
  </si>
  <si>
    <t>4607022750478</t>
  </si>
  <si>
    <t>8901252950520</t>
  </si>
  <si>
    <t>8901252950568</t>
  </si>
  <si>
    <t>8901252950537</t>
  </si>
  <si>
    <t>8901252950582</t>
  </si>
  <si>
    <t>8901252950544</t>
  </si>
  <si>
    <t>8901252950605</t>
  </si>
  <si>
    <t>Р N002496/01</t>
  </si>
  <si>
    <t>ЛП-000948</t>
  </si>
  <si>
    <t>Метронидазол-ЭСКОМ</t>
  </si>
  <si>
    <t>4603779014870</t>
  </si>
  <si>
    <t>4603779010940</t>
  </si>
  <si>
    <t>суппозитории вагинальные, 100 мг, 6 шт. - упаковки ячейковые контурные (1)  - пачки картонные</t>
  </si>
  <si>
    <t>A10BH01</t>
  </si>
  <si>
    <t>Эмпаглифлозин</t>
  </si>
  <si>
    <t>Инозин+Меглюмин+Метионин+Никотинамид+Янтарная кислота</t>
  </si>
  <si>
    <t>раствор для инфузий, 400 мл - бутылки (1)  - пачки картонные</t>
  </si>
  <si>
    <t>4603191000307</t>
  </si>
  <si>
    <t>сироп, 15 мг|5 мл, 100 мл - флаконы (1)  / в комплекте с мерным стаканчиком / - пачки картонные</t>
  </si>
  <si>
    <t>таблетки, покрытые пленочной оболочкой, 50 мг, 30 шт. - банки (1)  - пачки картонные</t>
  </si>
  <si>
    <t>ЛП-004577</t>
  </si>
  <si>
    <t>4602689000706</t>
  </si>
  <si>
    <t>БИСОПРОЛОЛ АВЕКСИМА</t>
  </si>
  <si>
    <t>L01AA03</t>
  </si>
  <si>
    <t>Регорафениб</t>
  </si>
  <si>
    <t>L01XE21</t>
  </si>
  <si>
    <t>таблетки, покрытые пленочной оболочкой, 100 мг, 30 шт. - банки (1)  - пачки картонные</t>
  </si>
  <si>
    <t>таблетки, покрытые пленочной оболочкой, 50 мг, 10 шт. - упаковки ячейковые контурные (1)  - пачки картонные</t>
  </si>
  <si>
    <t>таблетки, покрытые пленочной оболочкой, 100 мг, 10 шт. - упаковки ячейковые контурные (1)  - пачки картонные</t>
  </si>
  <si>
    <t>таблетки, покрытые пленочной оболочкой, 25 мг, 10 шт. - упаковки ячейковые контурные (1)  - пачки картонные</t>
  </si>
  <si>
    <t xml:space="preserve">Вл.Вып.к.Перв.Уп.Втор.Уп.Пр.ООО "Производство Медикаментов", Россия (6163061755); </t>
  </si>
  <si>
    <t>таблетки, покрытые пленочной оболочкой, 5 мг, 14 шт. - блистеры (4)  - пачки картонные</t>
  </si>
  <si>
    <t>таблетки, покрытые пленочной оболочкой, 7.5 мг, 14 шт. - блистеры (4)  - пачки картонные</t>
  </si>
  <si>
    <t>4602424007540</t>
  </si>
  <si>
    <t>4602424007588</t>
  </si>
  <si>
    <t>таблетки, покрытые пленочной оболочкой, 50 мг, 10 шт. - упаковки ячейковые контурные (3)  - пачки картонные</t>
  </si>
  <si>
    <t>таблетки, покрытые пленочной оболочкой, 600 мг, 60 шт. - банки (1)  - пачки картонные</t>
  </si>
  <si>
    <t>4602206001841</t>
  </si>
  <si>
    <t>4603191001748</t>
  </si>
  <si>
    <t>4603191001724</t>
  </si>
  <si>
    <t>таблетки, покрытые пленочной оболочкой, 400 мг, 60 шт. - банки (1)  - пачки картонные</t>
  </si>
  <si>
    <t>таблетки, покрытые пленочной оболочкой, 800 мг, 30 шт. - банки (1)  - пачки картонные</t>
  </si>
  <si>
    <t>Кларитромицин-ВЕРТЕКС</t>
  </si>
  <si>
    <t>таблетки, покрытые пленочной оболочкой, 500 мг, 7 шт. - упаковки ячейковые контурные (2)  - пачки картонные</t>
  </si>
  <si>
    <t>4607003249656</t>
  </si>
  <si>
    <t xml:space="preserve">Вл.Акционерное общество "Фармасинтез" (АО "Фармасинтез"), Россия (3810023308); Вып.к.Перв.Уп.Втор.Уп.Пр.Акционерное общество "Фармасинтез" (АО "Фармасинтез"), Россия (3810023308); </t>
  </si>
  <si>
    <t>Софосбувир</t>
  </si>
  <si>
    <t>Блинатумомаб</t>
  </si>
  <si>
    <t xml:space="preserve">Вл.Амджен Европа Б.В., Нидерланды (NL804580479B01); Перв.Уп.Пр.Берингер Ингельхайм Фарма ГмбХ и Ко.КГ, Германия (000000000000); Вып.к.Втор.Уп.Открытое акционерное общество "Фармстандарт-Уфимский витаминный завод" (ОАО "Фармстандарт-УфаВИТА"), Россия (0274036993); </t>
  </si>
  <si>
    <t>Лапатиниб</t>
  </si>
  <si>
    <t>таблетки, покрытые пленочной оболочкой, 2.5 мг, 10 шт. - упаковки ячейковые контурные (2)  - пачки картонные</t>
  </si>
  <si>
    <t>таблетки, покрытые пленочной оболочкой, 2.5 мг, 10 шт. - упаковки ячейковые контурные (1)  - пачки картонные</t>
  </si>
  <si>
    <t>таблетки, покрытые пленочной оболочкой, 2.5 мг, 10 шт. - упаковки ячейковые контурные (6)  - пачки картонные</t>
  </si>
  <si>
    <t xml:space="preserve">Вл.Вып.к.Перв.Уп.Втор.Уп.Пр.Федеральное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 </t>
  </si>
  <si>
    <t>Урсосан Форте</t>
  </si>
  <si>
    <t xml:space="preserve">Вл.ООО "Джодас Экспоим", Россия (7723733387); Вып.к.Перв.Уп.Втор.Уп.Пр.Джодас Экспоим Пвт.Лтд, Индия (36AABCJ8653L1Z3); </t>
  </si>
  <si>
    <t>таблетки, 400 мг, 10 шт. - контурная ячейковая упаковка (2)  - пачка картонная</t>
  </si>
  <si>
    <t>таблетки, покрытые пленочной оболочкой, 500 мг, 10 шт. - блистер (1)  - пачка картонная</t>
  </si>
  <si>
    <t>таблетки, покрытые пленочной оболочкой, 5 мг, 10 шт. - упаковки ячейковые контурные (6)  - пачки картонные</t>
  </si>
  <si>
    <t>таблетки, покрытые пленочной оболочкой, 5 мг, 10 шт. - упаковки ячейковые контурные (10)  - пачки картонные</t>
  </si>
  <si>
    <t>таблетки, покрытые пленочной оболочкой, 5 мг, 10 шт. - упаковки ячейковые контурные (2)  - пачки картонные</t>
  </si>
  <si>
    <t>таблетки, покрытые пленочной оболочкой, 5 мг, 10 шт. - контурная ячейковая упаковка (3)  - пачка картонная</t>
  </si>
  <si>
    <t>таблетки, покрытые пленочной оболочкой, 500 мг, 7 шт. - блистеры (2)  - пачки картонные</t>
  </si>
  <si>
    <t>таблетки, покрытые пленочной оболочкой, 400 мкг, 10 шт. - упаковки ячейковые контурные (3)  - пачки картонные</t>
  </si>
  <si>
    <t>капсулы, 60 мг, 10 шт. - упаковки ячейковые контурные (1)  - пачки картонные</t>
  </si>
  <si>
    <t>4602193012547</t>
  </si>
  <si>
    <t>капсулы, 90 мг, 10 шт. - упаковки ячейковые контурные (1)  - пачки картонные</t>
  </si>
  <si>
    <t>4602193012837</t>
  </si>
  <si>
    <t>ЭРТАПЕНЕМ Дж</t>
  </si>
  <si>
    <t>ЛП-005483</t>
  </si>
  <si>
    <t>8908000095601</t>
  </si>
  <si>
    <t>раствор для инфузий, 2 мг/мл, 100 мл - флакон (1)  - пачка картонная</t>
  </si>
  <si>
    <t>Амоксициллин ЭКСПРЕСС</t>
  </si>
  <si>
    <t>таблетки диспергируемые, 125 мг, 10 шт. - упаковки ячейковые контурные (2)  - пачки картонные</t>
  </si>
  <si>
    <t>4603671003415</t>
  </si>
  <si>
    <t>таблетки диспергируемые, 250 мг, 10 шт. - упаковки ячейковые контурные (2)  - пачки картонные</t>
  </si>
  <si>
    <t>4603671003422</t>
  </si>
  <si>
    <t>таблетки диспергируемые, 500 мг, 10 шт. - упаковки ячейковые контурные (2)  - пачки картонные</t>
  </si>
  <si>
    <t>4603671003439</t>
  </si>
  <si>
    <t>таблетки диспергируемые, 1000 мг, 10 шт. - упаковки ячейковые контурные (2)  - пачки картонные</t>
  </si>
  <si>
    <t>4603671003446</t>
  </si>
  <si>
    <t>3582180000126</t>
  </si>
  <si>
    <t>таблетки, 1.75 мг, 20 шт. - упаковки ячейковые контурные (6)  - пачки картонные</t>
  </si>
  <si>
    <t>4601669013682</t>
  </si>
  <si>
    <t>таблетки, 3.5 мг, 20 шт. - упаковки ячейковые контурные (6)  - пачки картонные</t>
  </si>
  <si>
    <t>4601669013743</t>
  </si>
  <si>
    <t>Амоксициллин + Клавулановая кислота ЭКСПРЕСС</t>
  </si>
  <si>
    <t>таблетки диспергируемые, 500 мг+125 мг, 7 шт. - упаковки ячейковые контурные (2)  - пачки картонные</t>
  </si>
  <si>
    <t>4603671003569</t>
  </si>
  <si>
    <t>4603671003576</t>
  </si>
  <si>
    <t>таблетки диспергируемые, 125 мг+31.25 мг, 7 шт. - упаковки ячейковые контурные (2)  - пачки картонные</t>
  </si>
  <si>
    <t>4603671003583</t>
  </si>
  <si>
    <t>таблетки диспергируемые, 250 мг+62.5 мг, 7 шт. - упаковки ячейковые контурные (2)  - пачки картонные</t>
  </si>
  <si>
    <t>4603671003552</t>
  </si>
  <si>
    <t xml:space="preserve">Вл.ИПСЕН КОНСЬЮМЕР ХЕЛСКЕА, Франция (FR86479322356); Вып.к.Перв.Уп.Втор.Уп.Пр.Бофур Ипсен Индастри, Франция (FR79542950118); </t>
  </si>
  <si>
    <t>Нурофен® 12+</t>
  </si>
  <si>
    <t>таблетки, покрытые пленочной оболочкой, 3 мг, 10 шт. - блистеры (2)  - пачки картонные</t>
  </si>
  <si>
    <t>4603191001762</t>
  </si>
  <si>
    <t>4603191001786</t>
  </si>
  <si>
    <t>4603191001779</t>
  </si>
  <si>
    <t>концентрат для приготовления раствора для инфузий, 10 мг/мл, 5 мл - флакон (1)  - пачка картонная</t>
  </si>
  <si>
    <t xml:space="preserve">Вл.Федеральное государственное бюджетное учреждение "Национальный медицинский исследовательский центр онкологии имени Н.Н. Блохина" Министерства здравоохранения Российской Федерации (ФГБУ "НМИЦ онкологии им. Н.Н. Блохина" Минздрава России), Россия (7724075162); Вып.к.Перв.Уп.Втор.Уп.Пр.Федеральное государственное бюджетное учреждение "Национальный медицинский исследовательский центр онкологии имени Н.Н. Блохина" Министерства здравоохранения Российской Федерации (ФГБУ "НМИЦ онкологии им. Н.Н. Блохина" Минздрава России), Россия (7724075162); </t>
  </si>
  <si>
    <t>таблетки, покрытые пленочной оболочкой, 600 мг, 60 шт. - банка (1)  - пачка картонная</t>
  </si>
  <si>
    <t>таблетки, покрытые пленочной оболочкой, 600 мг, 30 шт. - банка (1)  - пачка картонная</t>
  </si>
  <si>
    <t>раствор для инфузий, 1000 мл - контейнеры с 2 портами (1)  - пакеты</t>
  </si>
  <si>
    <t>раствор для инфузий, 1000 мл - контейнеры с 1 портом (1)  - пакеты</t>
  </si>
  <si>
    <t xml:space="preserve">Вл.Ипсен Фарма, Франция (FR80 308197 185); Вып.к.Перв.Уп.Втор.Уп.Пр.Ипсен Фарма Биотек, Франция (VAT FR 10 347 835 274); </t>
  </si>
  <si>
    <t>раствор для инфузий, 1000 мл - контейнеры с 1 портом (9)  - ящики картонные (для стационаров)</t>
  </si>
  <si>
    <t>4605258009384</t>
  </si>
  <si>
    <t>раствор для инфузий, 1000 мл - контейнеры с 2 портами (9)  - ящики картонные (для стационаров)</t>
  </si>
  <si>
    <t>4605258009391</t>
  </si>
  <si>
    <t>таблетки, покрытые пленочной оболочкой, 10 мг, 10 шт. - контурная ячейковая упаковка (3)  - пачка картонная</t>
  </si>
  <si>
    <t>таблетки, покрытые пленочной оболочкой, 50 мг, 60 шт. - банки (1)  - пачки картонные</t>
  </si>
  <si>
    <t xml:space="preserve">Вл.Вып.к.Перв.Уп.Втор.Уп.Пр.Акционерное общество "Кировская фармацевтическая фабрика" (АО "Кировская фармацевтическая фабрика"), Россия (4345137451); </t>
  </si>
  <si>
    <t>раствор для инфузий, 1.5%, 250 мл - контейнеры (5)  - тара картонная</t>
  </si>
  <si>
    <t>раствор для инфузий, 1.5%, 500 мл - контейнеры (5)  - тара картонная</t>
  </si>
  <si>
    <t>раствор для инфузий, 1.5%, 500 мл - контейнеры (20)  - тара картонная ( для стационаров)</t>
  </si>
  <si>
    <t>раствор для инфузий, 1.5%, 250 мл - контейнеры (32)  - тара картонная ( для стационаров)</t>
  </si>
  <si>
    <t>Феназепам®</t>
  </si>
  <si>
    <t>таблетки, покрытые пленочной оболочкой, 400 мкг, 10 шт. - упаковки ячейковые контурные (9)  - пачки картонные</t>
  </si>
  <si>
    <t>капли для приема внутрь, 10 мг/мл, 30 мл - флаконы (1)  - пачки картонные</t>
  </si>
  <si>
    <t xml:space="preserve">Вл.Ново Нордиск А/С, Дания (62 56 53 14); Вып.к.Перв.Уп.Втор.Уп.Пр.ООО "Ново Нордиск", Россия (7729427770); </t>
  </si>
  <si>
    <t xml:space="preserve">Вл.Перв.Уп.Пр.Ново Нордиск А/С, Дания (62 56 53 14); Вып.к.Втор.Уп.ООО "Ново Нордиск", Россия (7729427770); </t>
  </si>
  <si>
    <t>раствор для подкожного и внутривенного введения, 100 ЕД/мл, 3 мл - картриджи в шприц-ручках ФлексПен® (5)  - пачки картонные</t>
  </si>
  <si>
    <t>Соматулин® Аутожель®</t>
  </si>
  <si>
    <t>Рисперидон-КРКА</t>
  </si>
  <si>
    <t>5000158107328</t>
  </si>
  <si>
    <t xml:space="preserve">Вл.Общество с ограниченной ответственностью "РИФ" (ООО "РИФ"), Россия (6382078600); Вып.к.Перв.Уп.Втор.Уп.Пр.Общество с ограниченной ответственностью "Озон" (ООО "Озон"), Россия (6345002063); </t>
  </si>
  <si>
    <t>Ремаксол®</t>
  </si>
  <si>
    <t>4603191001793</t>
  </si>
  <si>
    <t>концентрат для приготовления раствора для инфузий, 10 мг/мл, 15 мл - флакон (1)  - пачка картонная</t>
  </si>
  <si>
    <t>концентрат для приготовления раствора для инфузий, 10 мг/мл, 45 мл - флакон (1)  - пачка картонная</t>
  </si>
  <si>
    <t xml:space="preserve">Вл.Вып.к.Втор.Уп.Федеральное государственное унитарное предприятие "МОСКОВСКИЙ ЭНДОКРИННЫЙ ЗАВОД" (ФГУП "МОСКОВСКИЙ ЭНДОКРИННЫЙ ЗАВОД"), Россия (7722059711); Перв.Уп.Пр.Общество с ограниченной ответственностью Фирма "ФЕРМЕНТ" (ООО Фирма "ФЕРМЕНТ"), Россия (7734116347); </t>
  </si>
  <si>
    <t>раствор для внутривенного введения, 300 мг/мл, 10 мл - стеклянная ампула (20)  - пачки картонные</t>
  </si>
  <si>
    <t>суппозитории вагинальные, 100 мг, 5 шт. - упаковки ячейковые контурные (1)  - пачки картонные</t>
  </si>
  <si>
    <t>лиофилизат для приготовления раствора для внутривенного введения, 20 мг,  - флаконы (5)  / в комплекте с растворителем (ампулы) 5 мл -5 шт. / - пачки картонные</t>
  </si>
  <si>
    <t>раствор для инфузий, 750 мл - контейнер (12)  / с 1 портом / - ящик картонный (для стационаров)</t>
  </si>
  <si>
    <t>4605258009193</t>
  </si>
  <si>
    <t>раствор для инфузий, 750 мл - контейнер (12)  / с 2 портами / - ящик картонный (для стационаров)</t>
  </si>
  <si>
    <t>4605258009353</t>
  </si>
  <si>
    <t>раствор для инфузий, 800 мл - контейнер (10)  / с 1 портом / - ящик картонный (для стационаров)</t>
  </si>
  <si>
    <t>4605258009360</t>
  </si>
  <si>
    <t>раствор для инфузий, 800 мл - контейнер (10)  / с 2 портами / - ящик картонный (для стационаров)</t>
  </si>
  <si>
    <t>4605258009377</t>
  </si>
  <si>
    <t xml:space="preserve">Вл.ПРО.МЕД.ЦС  Прага а.о., Чешская Республика (CZ00147893); Вып.к.Перв.Уп.Втор.Уп.Пр.ЗАО ЗИО-Здоровье, Россия (5036046054); </t>
  </si>
  <si>
    <t>4670033322156</t>
  </si>
  <si>
    <t>4620011584250</t>
  </si>
  <si>
    <t>4620011584267</t>
  </si>
  <si>
    <t>4620011584274</t>
  </si>
  <si>
    <t>4620011584281</t>
  </si>
  <si>
    <t>ЛП-006399</t>
  </si>
  <si>
    <t>4602521015615</t>
  </si>
  <si>
    <t>таблетки, покрытые кишечнорастворимой оболочкой, 20 шт. - упаковки ячейковые контурные (5)  - пачки картонные</t>
  </si>
  <si>
    <t>капли для приема внутрь, 15000 МЕ/мл, 15 мл - флакон-капельница (1)  - пачка картонная</t>
  </si>
  <si>
    <t>5907529465615</t>
  </si>
  <si>
    <t>3665585003913</t>
  </si>
  <si>
    <t>3665585003920</t>
  </si>
  <si>
    <t>3665585003906</t>
  </si>
  <si>
    <t>капли для приема внутрь, 10 мг/мл, 40 мл - флаконы (1)  - пачки картонные</t>
  </si>
  <si>
    <t>таблетки, покрытые пленочной оболочкой, 400 мг, 28 шт. - банки (1)  - пачки картонные</t>
  </si>
  <si>
    <t>J05AP08</t>
  </si>
  <si>
    <t>Изониазид-Эдвансд</t>
  </si>
  <si>
    <t>Фамотидин ПСК</t>
  </si>
  <si>
    <t>ЛП-006561</t>
  </si>
  <si>
    <t>4680068450410</t>
  </si>
  <si>
    <t xml:space="preserve">Вл.Общество с ограниченной ответственностью "Озон Медика" (ООО "Озон Медика"), Россия (6382079441); Вып.к.Перв.Уп.Втор.Уп.Пр.Общество с ограниченной ответственностью "Озон" (ООО "Озон"), Россия (6345002063); </t>
  </si>
  <si>
    <t>4602676011753</t>
  </si>
  <si>
    <t>4602676011791</t>
  </si>
  <si>
    <t>4602676011777</t>
  </si>
  <si>
    <t>4602676010947</t>
  </si>
  <si>
    <t>4602676010954</t>
  </si>
  <si>
    <t>4602676010961</t>
  </si>
  <si>
    <t>РОСИНСУЛИН АСПАРТ Р</t>
  </si>
  <si>
    <t>ЛП-006614</t>
  </si>
  <si>
    <t>4607069223782</t>
  </si>
  <si>
    <t>4670008165177</t>
  </si>
  <si>
    <t>таблетки, 200 мг, 10 шт. - контурная ячейковая упаковка (3)  - пачка картонная</t>
  </si>
  <si>
    <t>таблетки, 400 мг, 10 шт. - контурная ячейковая упаковка (3)  - пачка картонная</t>
  </si>
  <si>
    <t xml:space="preserve">Вл.Вып.к.ПРО.МЕД.ЦС  Прага а.о., Чешская Республика (CZ00147893); Перв.Уп.Втор.Уп.Пр.АО "Санека Фармасьютикалз", Словацкая республика (SK2023599842); </t>
  </si>
  <si>
    <t xml:space="preserve">Вл.Общество с ограниченной ответственностью "ФАРМАКЛАБ"(ООО "ФАРМАКЛАБ"), Россия (4025444894); Вып.к.Перв.Уп.Втор.Уп.Пр.Общество с ограниченной ответственностью Фирма "ФЕРМЕНТ" (ООО Фирма "ФЕРМЕНТ"), Россия (7734116347); </t>
  </si>
  <si>
    <t>Фиасп®</t>
  </si>
  <si>
    <t>ЛП-005882</t>
  </si>
  <si>
    <t>4602206001926</t>
  </si>
  <si>
    <t xml:space="preserve">Вл.Вып.к.Перв.Уп.Втор.Уп.Пр.Общество с ограниченной ответственностью "ФАРМАКОР ПРОДАКШН" (ООО "ФАРМАКОР ПРОДАКШН"), Россия (7802114781); </t>
  </si>
  <si>
    <t>капли для приема внутрь, 15000 МЕ/мл, 10 мл - флакон-капельница (1)  - пачка картонная</t>
  </si>
  <si>
    <t>5903060619708</t>
  </si>
  <si>
    <t>Дюспаталин®</t>
  </si>
  <si>
    <t>таблетки покрытые оболочкой, 135 мг, 15 шт. - блистер (1)  - пачка картонная</t>
  </si>
  <si>
    <t>таблетки, покрытые оболочкой, 200 мг, 12 шт. - блистеры (1)  - пачки картонные</t>
  </si>
  <si>
    <t>таблетки, покрытые пленочной оболочкой, 0.4 мг, 15 шт. - упаковки ячейковые контурные (6)  - пачки картонные</t>
  </si>
  <si>
    <t>таблетки, покрытые пленочной оболочкой, 0.4 мг, 15 шт. - упаковки ячейковые контурные (4)  - пачки картонные</t>
  </si>
  <si>
    <t>таблетки, покрытые пленочной оболочкой, 0.4 мг, 15 шт. - упаковки ячейковые контурные (2)  - пачки картонные</t>
  </si>
  <si>
    <t>таблетки, покрытые пленочной оболочкой, 0.2 мг, 15 шт. - упаковки ячейковые контурные (6)  - пачки картонные</t>
  </si>
  <si>
    <t>таблетки, покрытые пленочной оболочкой, 0.2 мг, 15 шт. - упаковки ячейковые контурные (4)  - пачки картонные</t>
  </si>
  <si>
    <t>таблетки, покрытые пленочной оболочкой, 0.2 мг, 15 шт. - упаковки ячейковые контурные (2)  - пачки картонные</t>
  </si>
  <si>
    <t>Кабазитаксел-Тева</t>
  </si>
  <si>
    <t>растворитель для приготовления лекарственных форм для инъекций, 10 мл - ампулы (10)  - пачка картонная</t>
  </si>
  <si>
    <t>растворитель для приготовления лекарственных форм для инъекций, 5 мл - ампулы (10)  - пачка картонная</t>
  </si>
  <si>
    <t>растворитель для приготовления лекарственных форм для инъекций, 2 мл - ампулы (10)  - пачка картонная</t>
  </si>
  <si>
    <t xml:space="preserve">Вл.Хетеро Лабс Лимитед, Индия (000000000000); Перв.Уп.Пр.Хетеро Лабс Лимитед, Индия (AAACH5506R); Вып.к.Втор.Уп.Общество с ограниченной ответственностью "МАКИЗ-ФАРМА" (ООО "МАКИЗ-ФАРМА"), Россия (7722767217); </t>
  </si>
  <si>
    <t xml:space="preserve">Вл.Вып.к.Перв.Уп.Втор.Уп.Пр.АО "Фармпроект", Россия (7801153192); </t>
  </si>
  <si>
    <t xml:space="preserve">Вл.Общество с ограниченной ответственностью "Эдвансд Фармасьютикалс" (ООО "Эдвансд Фарма"), Россия (3120099445); Вып.к.Перв.Уп.Втор.Уп.Пр.Общество с ограниченной ответственностью "Эдвансд Пермь" (ООО "Эдвансд Пермь"), Россия (5904167958); </t>
  </si>
  <si>
    <t>ЛП-№(000306)-(РГ-RU)</t>
  </si>
  <si>
    <t>4607159863881</t>
  </si>
  <si>
    <t>4607159863867</t>
  </si>
  <si>
    <t>Фосфоглицерр</t>
  </si>
  <si>
    <t xml:space="preserve">Вл.ООО "АЛВИЛС", Россия (7722176486); Вып.к.Перв.Уп.Втор.Уп.Пр.Закрытое акционерное общество "ВИФИТЕХ" (ЗАО "ВИФИТЕХ"), Россия (5077012784); </t>
  </si>
  <si>
    <t xml:space="preserve">Вл.Вып.к.Перв.Уп.Втор.Уп.Пр.Общество с ограниченной ответственностью "Эдвансд Фармасьютикалс" (ООО "Эдвансд Фарма"), Россия (3120099445); </t>
  </si>
  <si>
    <t xml:space="preserve">Вл.Общество с ограниченной ответственностью "ПРОТЕК-СВМ" (ООО "ПРОТЕК-СВМ"), Россия (5029067462); Вып.к.Перв.Уп.Втор.Уп.Пр.ООО "Рузфарма", Россия (5075017297); </t>
  </si>
  <si>
    <t>СОТАЛОЛ Фармасинтез</t>
  </si>
  <si>
    <t xml:space="preserve">Вл.Общество с ограниченной ответственностью "ЭЛЗАФАРМ" (ООО "ЭЛЗАФАРМ"), Россия (7735190248); Вып.к.Перв.Уп.Втор.Уп.Пр.Общество с ограниченной ответственностью "Велфарм" (ООО "Велфарм"), Россия (7733691513); </t>
  </si>
  <si>
    <t>Аминокапроновая кислота-Эдвансд</t>
  </si>
  <si>
    <t>раствор для инфузий, 50 мг/мл, 100 мл - бутылка (35)  - ящик картонный (для стационаров)</t>
  </si>
  <si>
    <t>таблетки, покрытые пленочной оболочкой, 120 мг, 14 шт. - контурная ячейковая упаковка (4)  - пачка картонная</t>
  </si>
  <si>
    <t>таблетки, покрытые пленочной оболочкой, 120 мг, 14 шт. - контурная ячейковая упаковка (8)  - пачка картонная</t>
  </si>
  <si>
    <t xml:space="preserve">Вл.Общество с ограниченной ответственностью "Гепатера" (ООО "Гепатера"), Россия (7706762606); Вып.к.Перв.Уп.Втор.Уп.Пр.Общество с ограниченной ответственностью ''КОМПАНИЯ "ДЕКО'' (ООО ''КОМПАНИЯ "ДЕКО''), Россия (7731205648); </t>
  </si>
  <si>
    <t>A10BK03</t>
  </si>
  <si>
    <t>4607028399824</t>
  </si>
  <si>
    <t>4607028399817</t>
  </si>
  <si>
    <t>4607028399800</t>
  </si>
  <si>
    <t>Аминазин®</t>
  </si>
  <si>
    <t xml:space="preserve">Вл.Санофи-Авентис Дойчланд ГмбХ, Германия (DE812134551); Вып.к.Перв.Уп.Втор.Уп.Пр.Опелла Хелскеа Интернешнл САС, Франция (2020B05427); </t>
  </si>
  <si>
    <t>раствор для инфузий, 50 мг/мл, 100 мл - бутылка (1)  - пачка картонная</t>
  </si>
  <si>
    <t>Молнупиравир</t>
  </si>
  <si>
    <t>Кортексин®</t>
  </si>
  <si>
    <t>ЛП-№(000620)-(РГ-RU)</t>
  </si>
  <si>
    <t>таблетки, покрытые пленочной оболочкой, 25 мг, 30 шт. - упаковки ячейковые контурные (1)  - пачки картонные</t>
  </si>
  <si>
    <t>НАТАМИЦИН</t>
  </si>
  <si>
    <t xml:space="preserve">Вл.Общество с ограниченной ответственностью "ВИТА ЛАЙН" (ООО "ВИТА ЛАЙН"), Россия (6367052981); Вып.к.Перв.Уп.Втор.Уп.Пр.Общество с ограниченной ответственностью "Тульская фармацевтическая фабрика" (ООО Тульская фармацевтическая фабрика), Россия (7105028574); </t>
  </si>
  <si>
    <t>ЛП-№(000621)-(РГ-RU)</t>
  </si>
  <si>
    <t>ЛП-№(000691)-(РГ-RU)</t>
  </si>
  <si>
    <t>4680020186654</t>
  </si>
  <si>
    <t>4607027762315</t>
  </si>
  <si>
    <t xml:space="preserve">Вл.Общество с ограниченной ответственностью "АлФарма" (OOO "АлФарма"), Россия (7707781200); Вып.к.Перв.Уп.Втор.Уп.Пр.Общество с ограниченной ответственностью ''КОМПАНИЯ "ДЕКО'' (ООО ''КОМПАНИЯ "ДЕКО''), Россия (7731205648); </t>
  </si>
  <si>
    <t>ЛП-008066</t>
  </si>
  <si>
    <t>4630015111215</t>
  </si>
  <si>
    <t>раствор для инфузий, 1.5%, 400 мл - бутылки (1)  - пачка  картонная</t>
  </si>
  <si>
    <t>раствор для инфузий, 1.5%, 200 мл - бутылки (1)  - пачка картонная</t>
  </si>
  <si>
    <t>раствор для внутривенного и подкожного введения, 100 МЕ/мл, 3 мл - картриджи в шприц-ручках (5)  - пачки картонные</t>
  </si>
  <si>
    <t>таблетки, диспергируемые в полости рта, 1 мг, 10 шт. - упаковки ячейковые контурные (5)  - пачки картонные</t>
  </si>
  <si>
    <t>ЛП-005121</t>
  </si>
  <si>
    <t>4602193013094</t>
  </si>
  <si>
    <t>Кетанов®</t>
  </si>
  <si>
    <t>L01EA02</t>
  </si>
  <si>
    <t>Винкристин-РОНЦ®</t>
  </si>
  <si>
    <t>Этамзилат-Ферейн®</t>
  </si>
  <si>
    <t>Р N002289/01</t>
  </si>
  <si>
    <t>таблетки диспергируемые, 250 мг+62.5 мг, 14 шт. - флаконы (1)  - пачки картонные</t>
  </si>
  <si>
    <t>4603671003866</t>
  </si>
  <si>
    <t>4650062750694</t>
  </si>
  <si>
    <t>ЦИТОФЛАВИН®</t>
  </si>
  <si>
    <t>ЛП-№(000923)-(РГ-RU)</t>
  </si>
  <si>
    <t>таблетки, покрытые кишечнорастворимой оболочкой, 10 шт. - упаковки ячейковые контурные (5)  - пачки картонные</t>
  </si>
  <si>
    <t xml:space="preserve">Вл.Общество с ограниченной ответственностью Химико-фармацевтический концерн "Медполимер" (ООО ХФК "Медполимер"), Россия (7806551951); Вып.к.Перв.Уп.Втор.Уп.Пр.Акционерное общество "Фирма Медполимер" (АО "Фирма Медполимер"), Россия (7806008745); </t>
  </si>
  <si>
    <t xml:space="preserve">Вл.Акционерное общество "БИОКАД"  (АО "БИОКАД"), Россия, Россия (5024048000); Вып.к.Перв.Уп.Втор.Уп.Пр.ОБЩЕСТВО С ОГРАНИЧЕННОЙ ОТВЕТСТВЕННОСТЬЮ "ПК-137" (ООО "ПК-137"), Россия (7703435199); </t>
  </si>
  <si>
    <t>таблетки, 0.25 г, 10 шт. - контурная ячейковая  упаковка (2)  - пачка картонная</t>
  </si>
  <si>
    <t>лиофилизат для приготовления концентрата для приготовления раствора для инфузий, 100 мг,  - флакон (1)  - пачка картонная</t>
  </si>
  <si>
    <t xml:space="preserve">Вл.Перв.Уп.Пр.Акционерное общество "БИОКАД"  (АО "БИОКАД"), Россия, Россия (5024048000); Вып.к.Втор.Уп.ОБЩЕСТВО С ОГРАНИЧЕННОЙ ОТВЕТСТВЕННОСТЬЮ "ПК-137" (ООО "ПК-137"), Россия (7703435199); </t>
  </si>
  <si>
    <t>Урсосан®</t>
  </si>
  <si>
    <t>8595026485440</t>
  </si>
  <si>
    <t>4670122420299</t>
  </si>
  <si>
    <t>4670122420282</t>
  </si>
  <si>
    <t>ЛП-№(001208)-(РГ-RU)</t>
  </si>
  <si>
    <t>4660153653810</t>
  </si>
  <si>
    <t>4670122420169</t>
  </si>
  <si>
    <t>4670122420183</t>
  </si>
  <si>
    <t>4670122420176</t>
  </si>
  <si>
    <t xml:space="preserve">Вл.Закрытое акционерное общество "Фармацевтическая фирма "ЛЕККО" (ЗАО "ЛЕККО"), Россия (3321005528); Перв.Уп.Втор.Уп.Пр.Закрытое акционерное общество "Фармацевтическая фирма "ЛЕККО" (ЗАО "ЛЕККО"), Россия (3321005528); Вып.к.Закрытое акционерное общество "Фармацевтическая фирма "ЛЕККО" (ЗАО "ЛЕККО"), Россия (3321005528); </t>
  </si>
  <si>
    <t>таблетки, покрытые пленочной оболочкой, 10 мг, 20 шт. - упаковки ячейковые контурные (3)  - пачки картонные</t>
  </si>
  <si>
    <t>лиофилизат для приготовления раствора для внутривенного введения, 2.5 г - флакон (5)  - пачка картонная</t>
  </si>
  <si>
    <t>ЛП-008596</t>
  </si>
  <si>
    <t>4605180999999</t>
  </si>
  <si>
    <t>лиофилизат для приготовления раствора для внутривенного введения, 2.5 г - флакон (5)  / в комплекте с растворителем: вода для инъекций (ампулы) 10 мл-5 шт. / - пачка картонная</t>
  </si>
  <si>
    <t>4605180008011</t>
  </si>
  <si>
    <t>4660153654145</t>
  </si>
  <si>
    <t>Вазонимид</t>
  </si>
  <si>
    <t>раствор для инфузий, 0.2 мг/мл, 50 мл - флаконы (1)  / в комплекте с трубкой соединительной для инфузомата / - пачки картонные</t>
  </si>
  <si>
    <t>раствор для инфузий, 0.2 мг/мл, 50 мл - флаконы (5)  / в комплекте с трубкой соединительной для инфузомата-5 шт. / - пачки картонные</t>
  </si>
  <si>
    <t>Велоцесим</t>
  </si>
  <si>
    <t>лиофилизат для приготовления раствора для внутривенного введения, 20 мг,  - ампулы (5)  / в комплекте с растворителем: натрия хлорида раствор 0.9% (ампулы) 5 мл-5 шт. / - пачки картонные</t>
  </si>
  <si>
    <t>ЛП-№(001105)-(РГ-RU)</t>
  </si>
  <si>
    <t xml:space="preserve">Вл.Вып.к.Перв.Уп.Втор.Уп.Пр.Общество с ограниченной ответственностью "ОнкоТаргет" (ООО "ОнкоТаргет"), Россия (9723087602); </t>
  </si>
  <si>
    <t>4607028399831</t>
  </si>
  <si>
    <t>ЛП-006549</t>
  </si>
  <si>
    <t>4603256010784</t>
  </si>
  <si>
    <t>Цитофлавин®</t>
  </si>
  <si>
    <t>ЛП-№(000973)-(РГ-RU)</t>
  </si>
  <si>
    <t>раствор для внутривенного введения, 10 мл - ампулы (5)  - пачки картонные</t>
  </si>
  <si>
    <t>раствор для приема внутрь, 1 мг/мл, 30 мл - флаконы (1)  / в комплекте со шприцем дозирующим / - пачки картонные</t>
  </si>
  <si>
    <t>раствор для инъекций -, 50 мг/мл, 2 мл - ампулы (5)  - пачки картонные</t>
  </si>
  <si>
    <t>лиофилизат для приготовления раствора для внутривенного введения, 20 мг, 20 мг - флаконы (5)  / в комплекте с растворителем: натрия хлорида раствор 0.9% (ампулы) 5 мл-5 шт. / - пачки картонные</t>
  </si>
  <si>
    <t xml:space="preserve">Вл.Общество с ограниченной ответственностью "Фармпотребсоюз" (ООО "Фармпотребсоюз"), Россия (5043057875); Вып.к.Перв.Уп.Втор.Уп.Пр.Акционерное общество "Брынцалов-А" (АО "Брынцалов-А"), Россия (0411032048); </t>
  </si>
  <si>
    <t>Эниксум®</t>
  </si>
  <si>
    <t>ЛП-№(000871)-(РГ-RU)</t>
  </si>
  <si>
    <t>ЛП-№(002245)-(РГ-RU)</t>
  </si>
  <si>
    <t>4660153656149</t>
  </si>
  <si>
    <t>ЛП-№(002562)-(РГ-RU)</t>
  </si>
  <si>
    <t xml:space="preserve">раствор для инфузий, 400 мл - контейнеры (5) </t>
  </si>
  <si>
    <t>таблетки, 100 мг, 10 шт. - блистер (10)  - пачка картонная</t>
  </si>
  <si>
    <t>таблетки, 250 мг, 10 шт. - блистер (10)  - пачка картонная</t>
  </si>
  <si>
    <t xml:space="preserve">Вл.Сандоз д.д., Словения (SI76665623); Пр.Лек д.д., Словения (SI87916452); Вып.к.Перв.Уп.Втор.Уп.Лек д.д., Словения (SI87916452); </t>
  </si>
  <si>
    <t>ЛП-№(000037)-(РГ-RU)</t>
  </si>
  <si>
    <t>Фромилид® уно</t>
  </si>
  <si>
    <t>лиофилизат для приготовления раствора для внутривенного введения, 20 мг, 20 мг - флаконы (5)  - пачки картонные</t>
  </si>
  <si>
    <t>ЛП-№(002884)-(РГ-RU)</t>
  </si>
  <si>
    <t>4603779017918</t>
  </si>
  <si>
    <t>Омепразол Реневал</t>
  </si>
  <si>
    <t>ЛП-№(001085)-(РГ-RU)</t>
  </si>
  <si>
    <t>ЛП-№(002838)-(РГ-RU)</t>
  </si>
  <si>
    <t>4601969011036</t>
  </si>
  <si>
    <t>4601969011012</t>
  </si>
  <si>
    <t>4601969011029</t>
  </si>
  <si>
    <t>таблетки, покрытые пленочной оболочкой, 500 мг, 7 шт. - блистер (2)  - пачка картонная</t>
  </si>
  <si>
    <t xml:space="preserve">Вл.Сандоз д.д., Словения (SI76665623); Вып.к.Перв.Уп.Втор.Уп.Пр.ООО "Новартис Фармасьютикал Мэньюфекчуринг", Словения (SI 98914227); </t>
  </si>
  <si>
    <t>ЛП-№(003033)-(РГ-RU)</t>
  </si>
  <si>
    <t>Эртам-АФ</t>
  </si>
  <si>
    <t>ЛП-№(003029)-(РГ-RU)</t>
  </si>
  <si>
    <t>4605391004888</t>
  </si>
  <si>
    <t>ЛСР-002475/09</t>
  </si>
  <si>
    <t>Эртанек</t>
  </si>
  <si>
    <t>ЛП-№(003173)-(РГ-RU)</t>
  </si>
  <si>
    <t>4605310028377</t>
  </si>
  <si>
    <t>Периндоприл солофарм</t>
  </si>
  <si>
    <t>ЛП-№(003323)-(РГ-RU)</t>
  </si>
  <si>
    <t>таблетки, покрытые пленочной оболочкой, 5 мг, 30 шт. - флакон (1)  - пачка картонная</t>
  </si>
  <si>
    <t>таблетки, покрытые пленочной оболочкой, 10 мг, 30 шт. - флакон (1)  - пачка картонная</t>
  </si>
  <si>
    <t>4602676017915</t>
  </si>
  <si>
    <t>4602676017878</t>
  </si>
  <si>
    <t>4602676017892</t>
  </si>
  <si>
    <t xml:space="preserve">Вл.Ново Нордиск А/С, Дания (62 56 53 14); Перв.Уп.Пр.Ново Нордиск Продукао Фармасьютика до Бразил Лтда., Бразилия (433136584.00-70); Вып.к.Втор.Уп.ООО "Ново Нордиск", Россия (7729427770); </t>
  </si>
  <si>
    <t>РинФаст® Ник</t>
  </si>
  <si>
    <t>раствор для подкожного и внутривенного введения, 100 ЕД/мл, 3 мл - картридж в шприц-ручке Ринастра® III (5)  - пачки картонные</t>
  </si>
  <si>
    <t>ЛП-№(003432)-(РГ-RU)</t>
  </si>
  <si>
    <t>4607008362619</t>
  </si>
  <si>
    <t>раствор для подкожного и внутривенного введения, 100 ЕД/мл, 3 мл - картриджи в шприц-ручках Ринастра® II (5)  - пачки картонные</t>
  </si>
  <si>
    <t>4607008362602</t>
  </si>
  <si>
    <t>раствор для подкожного и внутривенного введения, 100 ЕД/мл, 3 мл - картриджи в шприц-ручках Geropharm® Pen (5)  - пачки картонные</t>
  </si>
  <si>
    <t>4607008362626</t>
  </si>
  <si>
    <t>4607085310855</t>
  </si>
  <si>
    <t>ЛП-№(003655)-(РГ-RU)</t>
  </si>
  <si>
    <t>ЛП-№(002899)-(РГ-RU)</t>
  </si>
  <si>
    <t>раствор для инфузий, 2 мг/мл, 100 мл - бутылка (28)  - ящик картонный (для стационаров)</t>
  </si>
  <si>
    <t>7622436107448</t>
  </si>
  <si>
    <t>таблетки, покрытые пленочной оболочкой, 500 мг, 10 шт. - упаковки ячейковые  контурные (1)  - пачки картонные</t>
  </si>
  <si>
    <t>капли для приема внутрь, 15000 МЕ/мл, 30 мл - флакон-капельница (1)  - пачка картонная</t>
  </si>
  <si>
    <t xml:space="preserve">Вл.Фармацевтический завод "ПОЛЬФАРМА" АО, Польша (NIP 5920202822); Перв.Уп.Втор.Уп.Пр.Фармацевтический завод "ПОЛЬФАРМА" АО Отдел Медана в Серадзе, Польша (NIP 5920202822); Вып.к.Фармацевтический завод "ПОЛЬФАРМА" АО Отдел Медана в Серадзе, Польша (NIP 5920202822); </t>
  </si>
  <si>
    <t>ЛП-№(004192)-(РГ-RU)</t>
  </si>
  <si>
    <t>5903060627628</t>
  </si>
  <si>
    <t>5903060627611</t>
  </si>
  <si>
    <t>5903060627604</t>
  </si>
  <si>
    <t>порошок для приготовления суспензии для приема внутрь, 3 г, 30 шт. - пакеты (10)  - пачки картонные</t>
  </si>
  <si>
    <t>порошок для приготовления суспензии для приема внутрь [апельсиновый], 3 г, 3.76 г - пакетики (20)  - пачки картонные</t>
  </si>
  <si>
    <t>порошок для приготовления суспензии для приема внутрь [ванильный], 3 г, 3.76 г - пакетики (20)  - пачки картонные</t>
  </si>
  <si>
    <t>порошок для приготовления суспензии для приема внутрь [клубничный], 3 г, 3.76 г - пакетики (30)  - пачки картонные</t>
  </si>
  <si>
    <t>ЦЕТИРИЗИН</t>
  </si>
  <si>
    <t>Клацид®</t>
  </si>
  <si>
    <t>лиофилизат для приготовления раствора для внутривенного и внутримышечного введения, 1 г,  - флакон (1)  - пачка картонная</t>
  </si>
  <si>
    <t>лиофилизат для приготовления раствора для внутримышечного введения и инфузий, 1 г, 1 г - флаконы (1)  - пачки картонные</t>
  </si>
  <si>
    <t>ЛП-№(004029)-(РГ-RU)</t>
  </si>
  <si>
    <t>раствор для инъекций -, 50 мг/мл, 1 мл - ампулы (10)  - пачки картонные</t>
  </si>
  <si>
    <t>раствор для инъекций -, 50 мг/мл, 2 мл - ампулы (10)  - пачки картонные</t>
  </si>
  <si>
    <t>таблетки, 0.25 г, 10 шт. - контурная ячейковая упаковка (1)  - пачка картонная</t>
  </si>
  <si>
    <t>лиофилизат для приготовления раствора для внутривенного введения, 20 мг,  - флакон (5)  / в комплекте с растворителем: натрия хлорида раствор 0.9% (ампулы) 10 мл / - пачка  картонная</t>
  </si>
  <si>
    <t>4602379002492</t>
  </si>
  <si>
    <t xml:space="preserve">Вл.Сандоз д.д., Словения (SI76665623); Пр.ООО "Новартис Фармасьютикал Мэньюфекчуринг", Словения (SI 98914227); Вып.к.Перв.Уп.Втор.Уп.Лек д.д., Словения (SI87916452); </t>
  </si>
  <si>
    <t>J05AJ03</t>
  </si>
  <si>
    <t>лиофилизат для приготовления раствора для внутривенного введения, 20 мг, 20 мг - ампулы (5)  - пачки картонные</t>
  </si>
  <si>
    <t>порошок для приготовления суспензии для приема внутрь апельсиновый, 3 г, 3.76 г - пакетик (30)  - пачка картонная</t>
  </si>
  <si>
    <t>ЛП-№(004897)-(РГ-RU)</t>
  </si>
  <si>
    <t>порошок для приготовления суспензии для приема внутрь ванильный, 3 г, 3.76 г - пакетик (20)  - пачка  картонная</t>
  </si>
  <si>
    <t>порошок для приготовления суспензии для приема внутрь апельсиновый, 3 г, 3.76 г - пакетик (20)  - пачка картонная</t>
  </si>
  <si>
    <t>порошок для приготовления суспензии для приема внутрь клубничный, 3 г, 3.76 г - пакетик (30)  - пачка картонная</t>
  </si>
  <si>
    <t>раствор для инфузий, 5 мг/мл, 100 мл - бутылка (28)  - ящик картонный (для стационаров)</t>
  </si>
  <si>
    <t>раствор для инфузий, 5 мг/мл, 150 мл - бутылка (28)  - ящик картонный (для стационаров)</t>
  </si>
  <si>
    <t>ЛП-№(005314)-(РГ-RU)</t>
  </si>
  <si>
    <t>4630013792997</t>
  </si>
  <si>
    <t>4630013792980</t>
  </si>
  <si>
    <t>БРАЙТВИС</t>
  </si>
  <si>
    <t>L01EX03</t>
  </si>
  <si>
    <t>гранулы для приготовления суспензии для приема внутрь, 125 мг|5 мл, 70.48 г - флакон (1)  / в комплекте с ложкой дозировочной или шприцем дозировочным / - пачка  картонная</t>
  </si>
  <si>
    <t>ЛП-№(003355)-(РГ-RU)</t>
  </si>
  <si>
    <t>8002660035073</t>
  </si>
  <si>
    <t>гранулы для приготовления суспензии для приема внутрь, 250 мг/5 мл, 49.46 г - флакон (1)  / в комплекте с ложкой дозировочной или шприцем дозировочным / - пачка картонная</t>
  </si>
  <si>
    <t>ЛП-№(003348)-(РГ-RU)</t>
  </si>
  <si>
    <t>8002660035066</t>
  </si>
  <si>
    <t>Креон® 10000</t>
  </si>
  <si>
    <t>ЛП-№(004863)-(РГ-RU)</t>
  </si>
  <si>
    <t>4620011585035</t>
  </si>
  <si>
    <t>лиофилизат для приготовления раствора для внутримышечного введения и инфузий, 1 г,  - флакон (1)  - пачка  картонная</t>
  </si>
  <si>
    <t xml:space="preserve">Вл.Общество с ограниченной ответственностью "АлФарма" (OOO "АлФарма"), Россия (7707781200); Перв.Уп.Пр.Общество с ограниченной ответственностью ''КОМПАНИЯ "ДЕКО'' (ООО ''КОМПАНИЯ "ДЕКО''), Россия (7731205648); Вып.к.Втор.Уп.АО "АЛТЕГРА", Россия (5010058143); </t>
  </si>
  <si>
    <t>4660228710837</t>
  </si>
  <si>
    <t>ЛП-№(006608)-(РГ-RU)</t>
  </si>
  <si>
    <t>раствор для инъекций, 6000 анти-Ха МЕ/0.6 мл, 0.6 мл - шприц (9)  - пачка картонная</t>
  </si>
  <si>
    <t xml:space="preserve">Вл.Санофи Винтроп Индустрия, Франция (FR45775662257); Вып.к.Перв.Уп.Втор.Уп.Пр.ОАО "Фармстандарт-УфаВИТА", Россия (0274036993); </t>
  </si>
  <si>
    <t>ЛП-№(007228)-(РГ-RU)</t>
  </si>
  <si>
    <t>4601808016017</t>
  </si>
  <si>
    <t>раствор для инъекций, 4000 анти-Ха МЕ/0.4 мл, 0.4 мл - шприц (9)  - пачка картонная</t>
  </si>
  <si>
    <t>4601808016000</t>
  </si>
  <si>
    <t>4620011585141</t>
  </si>
  <si>
    <t>ЛП-№(007274)-(РГ-RU)</t>
  </si>
  <si>
    <t>ЛП-№(003842)-(РГ-RU)</t>
  </si>
  <si>
    <t>4670140212630</t>
  </si>
  <si>
    <t>4670140212647</t>
  </si>
  <si>
    <t>4670140212654</t>
  </si>
  <si>
    <t>4670140212661</t>
  </si>
  <si>
    <t>4670140212678</t>
  </si>
  <si>
    <t>4670140212685</t>
  </si>
  <si>
    <t>4670140212739</t>
  </si>
  <si>
    <t>4670140212746</t>
  </si>
  <si>
    <t>4670140212753</t>
  </si>
  <si>
    <t>4670140212784</t>
  </si>
  <si>
    <t>таблетки, покрытые пленочной оболочкой, 5 мг, 60 шт. - банки (1)  - пачки картонные</t>
  </si>
  <si>
    <t>4670140212791</t>
  </si>
  <si>
    <t>4670140212814</t>
  </si>
  <si>
    <t>4670140212692</t>
  </si>
  <si>
    <t>4670140212708</t>
  </si>
  <si>
    <t>4670140212715</t>
  </si>
  <si>
    <t>4670140212722</t>
  </si>
  <si>
    <t>Таваник®</t>
  </si>
  <si>
    <t>таблетки, покрытые пленочной оболочкой, 500 мг, 5 шт. - блистер (1)  - пачка  картонная</t>
  </si>
  <si>
    <t>ЛП-№(002605)-(РГ-RU)</t>
  </si>
  <si>
    <t>3664798059274</t>
  </si>
  <si>
    <t>таблетки, покрытые пленочной оболочкой, 500 мг, 10 шт. - блистер (1)  - пачка  картонная</t>
  </si>
  <si>
    <t>3664798059267</t>
  </si>
  <si>
    <t>таблетки, 4 мг, 10 шт. - блистеры (1)  - пачки картонные</t>
  </si>
  <si>
    <t>таблетки, покрытые пленочной оболочкой, 70 мг, 60 шт. - банки (1)  - пачки картонные</t>
  </si>
  <si>
    <t>ЛП-№(000795)-(РГ-RU)</t>
  </si>
  <si>
    <t>лиофилизат для приготовления концентрата для приготовления раствора для инфузий, 25 мг,  - флакон (1)  - пачка картонная</t>
  </si>
  <si>
    <t>ЛП-008452</t>
  </si>
  <si>
    <t>таблетки, покрытые пленочной оболочкой, 100 мг, 10 шт. - контурная ячейковая упаковка (блистер) (3)  - пачка картонная</t>
  </si>
  <si>
    <t>Карбоплатин-РОНЦ®</t>
  </si>
  <si>
    <t>ЛП-№(001582)-(РГ-RU)</t>
  </si>
  <si>
    <t>Флемоксин Солютаб®</t>
  </si>
  <si>
    <t>таблетки диспергируемые, 125 мг, 5 шт. - блистер (4)  - пачка  картонная</t>
  </si>
  <si>
    <t>капсулы, 250 мг, 5 шт. - контурная ячейковая упаковка (блистер) (1)  - пачка картонная</t>
  </si>
  <si>
    <t>ЛП-№(002190)-(РГ-RU)</t>
  </si>
  <si>
    <t>таблетки с пролонгированным высвобождением, покрытые пленочной оболочкой, 500 мг, 7 шт. - блистеры (2)  - пачки картонные</t>
  </si>
  <si>
    <t>3838989752217</t>
  </si>
  <si>
    <t>Блинцито®</t>
  </si>
  <si>
    <t>лиофилизат для приготовления концентрата для приготовления раствора для инфузий, 35 мкг, 35 мкг - флаконы (1)  / в комплекте с раствором стабилизатора для приготовления раствора для инфузий (флаконы) 10 мл / - пачки картонные</t>
  </si>
  <si>
    <t>L01FX07</t>
  </si>
  <si>
    <t>ЛП-№(002210)-(РГ-RU)</t>
  </si>
  <si>
    <t>L01EH01</t>
  </si>
  <si>
    <t>таблетки, покрытые пленочной оболочкой, 100 мг, 7 шт. - упаковки ячейковые контурные (2)  - пачки картонные</t>
  </si>
  <si>
    <t>L01EX01</t>
  </si>
  <si>
    <t>таблетки, покрытые пленочной оболочкой, 2.5 мг, 10 шт. - упаковки ячейковые контурные (10)  - пачки картонные</t>
  </si>
  <si>
    <t xml:space="preserve">Вл.Общество с ограниченной ответственностью "ФАРМКЕА", Россия (4025455085); Вып.к.Перв.Уп.Втор.Уп.Пр.Общество с ограниченной ответственностью Фирма "ФЕРМЕНТ" (ООО Фирма "ФЕРМЕНТ"), Россия (7734116347); </t>
  </si>
  <si>
    <t>ЛП-№(002609)-(РГ-RU)</t>
  </si>
  <si>
    <t>раствор для инъекций, 10000 анти-Xa МЕ/мл, 0.4 мл - ампулы (10)  - пачки картонные</t>
  </si>
  <si>
    <t>4602689001833</t>
  </si>
  <si>
    <t>раствор для внутривенного введения, 300 мг/мл, 10 мл - стеклянная ампула (10)  - пачки картонные</t>
  </si>
  <si>
    <t>раствор для внутривенного введения, 300 мг/мл, 10 мл - стеклянная ампула (5)  - пачка картонная</t>
  </si>
  <si>
    <t>раствор для внутривенного введения, 300 мг/мл, 10 мл - стеклянная ампула (10)  - пачка картонная</t>
  </si>
  <si>
    <t>таблетки, покрытые пленочной оболочкой, 250 мг, 140 шт. - банки (1)  - пачки картонные</t>
  </si>
  <si>
    <t>таблетки, покрытые пленочной оболочкой, 250 мг, 70 шт. - банки (1)  - пачки картонные</t>
  </si>
  <si>
    <t>таблетки, покрытые пленочной оболочкой, 250 мг, 10 шт. - упаковки ячейковые контурные (7)  - пачки картонные</t>
  </si>
  <si>
    <t xml:space="preserve">Вл.Тева Фармацевтические Предприятия Лтд, Израиль (557410149); Вып.к.Перв.Уп.Втор.Уп.Пр.С.К.Синдан-Фарма С.р.Л., Румыния (1554136); </t>
  </si>
  <si>
    <t>таблетки, покрытые пленочной оболочкой, 15 мг, 14 шт. - упаковки ячейковые контурные (3)  - пачки картонные</t>
  </si>
  <si>
    <t>Лопедиум®</t>
  </si>
  <si>
    <t>таблетки, 2 мг, 10 шт. - блистер (1)  - коробка картонная</t>
  </si>
  <si>
    <t>ЛП-№(003034)-(РГ-RU)</t>
  </si>
  <si>
    <t>порошок для приготовления раствора для внутривенного и внутримышечного введения, 1000 мг+1000 мг, 2000 мг - флаконы (1)  - пачки картонные</t>
  </si>
  <si>
    <t>ЛП-№(003004)-(РГ-RU)</t>
  </si>
  <si>
    <t>L01EJ01</t>
  </si>
  <si>
    <t>ЛП-№(004102)-(РГ-RU)</t>
  </si>
  <si>
    <t>Ингавирин®</t>
  </si>
  <si>
    <t>ЛП-№(004142)-(РГ-RU)</t>
  </si>
  <si>
    <t>4670140213002</t>
  </si>
  <si>
    <t>4670140212975</t>
  </si>
  <si>
    <t>4670140212982</t>
  </si>
  <si>
    <t xml:space="preserve">Вл.ООО "ВИАЛ", Россия (7722600360); Вып.к.Перв.Уп.Втор.Уп.Пр.Закрытое акционерное общество "ВИФИТЕХ" (ЗАО "ВИФИТЕХ"), Россия (5077012784); </t>
  </si>
  <si>
    <t>ЛП-№(004083)-(РГ-RU)</t>
  </si>
  <si>
    <t xml:space="preserve">Вл.ООО "Джодас Экспоим", Россия (7723733387); Вып.к.Перв.Уп.Пр.Абарис Хелскеа Пвт. Лтд., Индия (24AAHCA5968M1Z5); Втор.Уп.Джодас Экспоим Пвт.Лтд, Индия (36AABCJ8653L1Z3); </t>
  </si>
  <si>
    <t>J05AB18</t>
  </si>
  <si>
    <t>ЛП-№(004824)-(РГ-RU)</t>
  </si>
  <si>
    <t>4670140213149</t>
  </si>
  <si>
    <t>4670140213200</t>
  </si>
  <si>
    <t>4670140213231</t>
  </si>
  <si>
    <t>4670140213293</t>
  </si>
  <si>
    <t>4670140213415</t>
  </si>
  <si>
    <t>Цефепим+[Сульбактам]</t>
  </si>
  <si>
    <t xml:space="preserve">Вл.Вып.к.Перв.Уп.Втор.Уп.Пр.Симпекс Фарма Пвт. Лтд., Индия (U33112DL1997PTC085657); </t>
  </si>
  <si>
    <t>таблетки, покрытые пленочной оболочкой, 40 мг, 7 шт. - контурная ячейковая  упаковка (4)  - пачка картонная</t>
  </si>
  <si>
    <t>ЛП-№(005765)-(РГ-RU)</t>
  </si>
  <si>
    <t>ЛП-№(005387)-(РГ-RU)</t>
  </si>
  <si>
    <t>ЛП-№(005921)-(РГ-RU)</t>
  </si>
  <si>
    <t>ЛП-№(005131)-(РГ-RU)</t>
  </si>
  <si>
    <t>4605095012721</t>
  </si>
  <si>
    <t>4605964014818</t>
  </si>
  <si>
    <t>таблетки, покрытые пленочной оболочкой, 500 мг, 10 шт. - упаковка ячейковая  контурная (5)  - пачки картонные</t>
  </si>
  <si>
    <t>ЛП-№(005856)-(РГ-RU)</t>
  </si>
  <si>
    <t>капсулы, 250 мг, 10 шт. - упаковка ячейковая  контурная (1)  - пачка картонная</t>
  </si>
  <si>
    <t>ЛП-№(006596)-(РГ-RU)</t>
  </si>
  <si>
    <t>таблетки, покрытые пленочной оболочкой, 200 мг, 7 шт. - упаковки ячейковые контурные (2)  - пачки картонные</t>
  </si>
  <si>
    <t>ЛП-№(006589)-(РГ-RU)</t>
  </si>
  <si>
    <t>ЛП-№(007029)-(РГ-RU)</t>
  </si>
  <si>
    <t>4607019013357</t>
  </si>
  <si>
    <t>4607019013456</t>
  </si>
  <si>
    <t>4607019013470</t>
  </si>
  <si>
    <t>Ривароксабан - ВЕРТЕКС</t>
  </si>
  <si>
    <t>ЛП-№(006919)-(РГ-RU)</t>
  </si>
  <si>
    <t>таблетки, покрытые пленочной оболочкой, 5 мг, 20 шт. - упаковки ячейковые контурные (3)  - пачки картонные</t>
  </si>
  <si>
    <t xml:space="preserve">Вл.ООО "Медикал лизинг-консалтинг", Россия (7733507267); Вып.к.Перв.Уп.Втор.Уп.Пр.Государственное научное учреждение "Институт биоорганической химии Национальной академии наук Беларуси", Республика Беларусь (100185129); </t>
  </si>
  <si>
    <t>30.01.2025 
35/20-25/ОС-подтв</t>
  </si>
  <si>
    <t>5903060623439</t>
  </si>
  <si>
    <t>ЛП-№(005161)-(РГ-RU)</t>
  </si>
  <si>
    <t>12.02.2025 
67/2/20-25/ОС-подтв</t>
  </si>
  <si>
    <t>12.02.2025 
65/2/20-25/ОС-подтв</t>
  </si>
  <si>
    <t>12.02.2025 
65/3/20-25/ОС-сниж</t>
  </si>
  <si>
    <t>20.02.2025 
125/20-25/ОС-подтв</t>
  </si>
  <si>
    <t xml:space="preserve">Вл.Амджен Европа Б.В., Нидерланды (NL804580479B01); Перв.Уп.Пр.Амджен Мэньюфэкчуринг Лимитед ЛЛС, Пуэрто-Рико, США (98-0210484); Вып.к.Втор.Уп.Общество с ограниченной ответственностью "Добролек" (ООО "Добролек"), Россия (7724774770); </t>
  </si>
  <si>
    <t>27.02.2025 
176/20-25/ОС-подтв</t>
  </si>
  <si>
    <t>17.02.2025 
108/1/20-25/ОС-подтв</t>
  </si>
  <si>
    <t>19.02.2025 
119/1/20-25/ОС-подтв</t>
  </si>
  <si>
    <t>26.02.2025 
164/1/20-25/ОС-подтв</t>
  </si>
  <si>
    <t>21.02.2025 
133/20-25/ОС-подтв</t>
  </si>
  <si>
    <t>03.03.2025 
195/20-25</t>
  </si>
  <si>
    <t>Эмпаджинс</t>
  </si>
  <si>
    <t>ЛП-№(008316)-(РГ-RU)</t>
  </si>
  <si>
    <t>03.03.2025 
196/20-25</t>
  </si>
  <si>
    <t>4660153659263</t>
  </si>
  <si>
    <t>4660153659270</t>
  </si>
  <si>
    <t>03.03.2025 
197/20-25</t>
  </si>
  <si>
    <t>03.03.2025 
198/20-25</t>
  </si>
  <si>
    <t>03.03.2025 
199/20-25</t>
  </si>
  <si>
    <t>03.03.2025 
200/20-25</t>
  </si>
  <si>
    <t>04.03.2025 
205/20-25</t>
  </si>
  <si>
    <t>порошок для приготовления раствора для внутривенного и внутримышечного введения, 0.5 г, 0.5 г - флаконы (50)  - коробки картонные</t>
  </si>
  <si>
    <t>04.03.2025 
203/20-25</t>
  </si>
  <si>
    <t>4607126032944</t>
  </si>
  <si>
    <t>4607126032968</t>
  </si>
  <si>
    <t>порошок для приготовления раствора для внутривенного и внутримышечного введения, 2 г, 2 г - флаконы (50)  - коробки картонные</t>
  </si>
  <si>
    <t>4607126032982</t>
  </si>
  <si>
    <t>ЛП-№(006723)-(РГ-RU)</t>
  </si>
  <si>
    <t>03.03.2025 
25-7-4315962-изм</t>
  </si>
  <si>
    <t>4603905025565</t>
  </si>
  <si>
    <t>ЛП-№(007986)-(РГ-RU)</t>
  </si>
  <si>
    <t>4603905025732</t>
  </si>
  <si>
    <t>4603905025749</t>
  </si>
  <si>
    <t>4603905025756</t>
  </si>
  <si>
    <t>ЛП-№(007231)-(РГ-RU)</t>
  </si>
  <si>
    <t>4603905024711</t>
  </si>
  <si>
    <t>4603905024797</t>
  </si>
  <si>
    <t>4603905024827</t>
  </si>
  <si>
    <t>4603905024902</t>
  </si>
  <si>
    <t>4603905024988</t>
  </si>
  <si>
    <t>04.03.2025 
25-7-4316361-изм</t>
  </si>
  <si>
    <t>таблетки, покрытые пленочной оболочкой, 100 мг, 7 шт. - упаковки ячейковые контурные (8)  - пачки картонные</t>
  </si>
  <si>
    <t>таблетки, покрытые пленочной оболочкой, 150 мг, 7 шт. - упаковки ячейковые контурные (2)  - пачки картонные</t>
  </si>
  <si>
    <t>таблетки, покрытые пленочной оболочкой, 150 мг, 7 шт. - упаковки ячейковые контурные (8)  - пачки картонные</t>
  </si>
  <si>
    <t>4607019013364</t>
  </si>
  <si>
    <t>раствор для инъекций, 9000 анти-Ха МЕ/0.9 мл, 0.9 мл - шприцы (2)  - контурные ячейковые упаковки (5) - пачки картонные</t>
  </si>
  <si>
    <t>04.03.2025 
25-7-4316381-изм</t>
  </si>
  <si>
    <t>Тизанил®</t>
  </si>
  <si>
    <t>таблетки, 2 мг, 10 шт. - блистеры (1)  - пачки картонные</t>
  </si>
  <si>
    <t>ЛП-№(007788)-(РГ-RU)</t>
  </si>
  <si>
    <t>04.03.2025 
25-7-4316448-ОПР-изм</t>
  </si>
  <si>
    <t>таблетки, 6 мг, 10 шт. - блистеры (1)  - пачки картонные</t>
  </si>
  <si>
    <t>таблетки, 6 мг, 10 шт. - блистеры (3)  - пачки картонные</t>
  </si>
  <si>
    <t>04.03.2025 
25-7-4316596-изм</t>
  </si>
  <si>
    <t>4603276014441</t>
  </si>
  <si>
    <t>4603276014434</t>
  </si>
  <si>
    <t>ЛП-№(007978)-(РГ-RU)</t>
  </si>
  <si>
    <t>04.03.2025 
25-7-4316509-изм</t>
  </si>
  <si>
    <t>4660153659379</t>
  </si>
  <si>
    <t>04.03.2025 
25-7-4316506-изм</t>
  </si>
  <si>
    <t>концентрат для приготовления раствора для инфузий, 10 мг/мл, 6 мл - флакон (1)  - пачка картонная</t>
  </si>
  <si>
    <t>ЛП-№(008094)-(РГ-RU)</t>
  </si>
  <si>
    <t>04.03.2025 
25-7-4316616-изм</t>
  </si>
  <si>
    <t>4630013792072</t>
  </si>
  <si>
    <t>04.03.2025 
25-7-4316270-ОС-изм</t>
  </si>
  <si>
    <t>4630179318697</t>
  </si>
  <si>
    <t>4630179318680</t>
  </si>
  <si>
    <t>4630179318666</t>
  </si>
  <si>
    <t>4630179318673</t>
  </si>
  <si>
    <t>04.03.2025 
25-7-4316287-ОС-изм</t>
  </si>
  <si>
    <t>4605180008455</t>
  </si>
  <si>
    <t>05.03.2025 
25-7-4311478-ОПР-изм</t>
  </si>
  <si>
    <t>8904472501879</t>
  </si>
  <si>
    <t>порошок для приготовления раствора для внутривенного и внутримышечного введения, 250 мг, 250 мг - флаконы (10)  - коробки картонные</t>
  </si>
  <si>
    <t>ЛП-№(007327)-(РГ-RU)</t>
  </si>
  <si>
    <t>04.03.2025 
25-7-4315747-изм</t>
  </si>
  <si>
    <t>4605310029763</t>
  </si>
  <si>
    <t>порошок для приготовления раствора для внутривенного и внутримышечного введения, 750 мг, 750 мг - флаконы (10)  - коробки картонные</t>
  </si>
  <si>
    <t>4605310029770</t>
  </si>
  <si>
    <t>порошок для приготовления раствора для внутривенного и внутримышечного введения, 1500 мг, 1500 мг - флаконы (10)  - коробки картонные</t>
  </si>
  <si>
    <t>4605310029787</t>
  </si>
  <si>
    <t>ЛП-№(008155)-(РГ-RU)</t>
  </si>
  <si>
    <t>04.03.2025 
25-7-4315747-ОПР-изм</t>
  </si>
  <si>
    <t>4605310029916</t>
  </si>
  <si>
    <t>4605310029909</t>
  </si>
  <si>
    <t>Протуб®-3</t>
  </si>
  <si>
    <t>таблетки, покрытые пленочной оболочкой, 150 мг+750 мг+225 мг, 100 шт. - банки (1)  - для стационаров</t>
  </si>
  <si>
    <t>ЛП-№(008204)-(РГ-RU)</t>
  </si>
  <si>
    <t>4605310029848</t>
  </si>
  <si>
    <t>таблетки, покрытые пленочной оболочкой, 75 мг+400 мг+150 мг, 100 шт. - банки (1)  - для стационаров</t>
  </si>
  <si>
    <t>4605310029831</t>
  </si>
  <si>
    <t>таблетки, покрытые пленочной оболочкой, 300 мг+1000 мг+450 мг, 100 шт. - банки (1)  - для стационаров</t>
  </si>
  <si>
    <t>4605310029855</t>
  </si>
  <si>
    <t>Фарбутин®</t>
  </si>
  <si>
    <t>ЛП-№(003233)-(РГ-RU)</t>
  </si>
  <si>
    <t>4605310029213</t>
  </si>
  <si>
    <t>ЛП-№(008266)-(РГ-RU)</t>
  </si>
  <si>
    <t>04.03.2025 
206/20-25</t>
  </si>
  <si>
    <t>4670140214283</t>
  </si>
  <si>
    <t>4670140214290</t>
  </si>
  <si>
    <t>4670140214320</t>
  </si>
  <si>
    <t>таблетки, покрытые пленочной оболочкой, 250 мг, 5 шт. - упаковки ячейковые контурные (14)  - пачки картонные</t>
  </si>
  <si>
    <t>4670140214306</t>
  </si>
  <si>
    <t>таблетки, покрытые пленочной оболочкой, 250 мг, 10 шт. - упаковки ячейковые контурные (14)  - пачки картонные</t>
  </si>
  <si>
    <t>4670140214337</t>
  </si>
  <si>
    <t>таблетки, покрытые пленочной оболочкой, 250 мг, 5 шт. - упаковки ячейковые контурные (28)  - пачки картонные</t>
  </si>
  <si>
    <t>4670140214313</t>
  </si>
  <si>
    <t>капсулы, 10 мг, 10 шт. - упаковки ячейковые контурные (9)  - пачки картонные</t>
  </si>
  <si>
    <t>04.03.2025 
207/20-25</t>
  </si>
  <si>
    <t>4660153659058</t>
  </si>
  <si>
    <t>04.03.2025 
208/20-25</t>
  </si>
  <si>
    <t>лиофилизат для приготовления раствора для внутримышечного введения, 500 МЕ,  - флаконы (5)  - пачки картонные</t>
  </si>
  <si>
    <t>ЛП-№(007553)-(РГ-RU)</t>
  </si>
  <si>
    <t>05.03.2025 
25-7-4317570-изм</t>
  </si>
  <si>
    <t>лиофилизат для приготовления раствора для внутримышечного введения, 1000 МЕ,  - флаконы (5)  - пачки картонные</t>
  </si>
  <si>
    <t>лиофилизат для приготовления раствора для внутримышечного введения, 1500 МЕ,  - флаконы (5)  - пачки картонные</t>
  </si>
  <si>
    <t>лиофилизат для приготовления раствора для внутримышечного введения, 500 МЕ,  - флаконы (5)  / в комплекте с растворителем (ампулы) 1 мл-5 шт. / - пачки картонные</t>
  </si>
  <si>
    <t>лиофилизат для приготовления раствора для внутримышечного введения, 1000 МЕ,  - флаконы (5)  / в комплекте с растворителем (ампулы) 1 мл-5 шт. / - пачки картонные</t>
  </si>
  <si>
    <t>лиофилизат для приготовления раствора для внутримышечного введения, 1500 МЕ,  - флаконы (5)  / в комплекте с растворителем (ампулы) 1 мл-5 шт. / - пачки картонные</t>
  </si>
  <si>
    <t>05.03.2025 
25-7-4317571-изм</t>
  </si>
  <si>
    <t>05.03.2025 
25-7-4316707-ОПР-изм</t>
  </si>
  <si>
    <t>4670007591427</t>
  </si>
  <si>
    <t>4670007591434</t>
  </si>
  <si>
    <t>4670007591441</t>
  </si>
  <si>
    <t>ЛП-№(008042)-(РГ-RU)</t>
  </si>
  <si>
    <t>05.03.2025 
25-7-4315648-изм</t>
  </si>
  <si>
    <t>4680136232412</t>
  </si>
  <si>
    <t>4680136232429</t>
  </si>
  <si>
    <t>05.03.2025 
25-7-4316706-ОПР-изм</t>
  </si>
  <si>
    <t>4670007591526</t>
  </si>
  <si>
    <t>05.03.2025 
25-7-4316706-ОС-изм</t>
  </si>
  <si>
    <t>4670007591502</t>
  </si>
  <si>
    <t>4670007591519</t>
  </si>
  <si>
    <t>07.03.2025 
25-7-4319101-изм</t>
  </si>
  <si>
    <t>ЛП-№(005735)-(РГ-RU)</t>
  </si>
  <si>
    <t>06.03.2025 
25-7-4316629-изм</t>
  </si>
  <si>
    <t>06.03.2025 
25-7-4316626-изм</t>
  </si>
  <si>
    <t>4605453030237</t>
  </si>
  <si>
    <t>06.03.2025 
25-7-4316625-изм</t>
  </si>
  <si>
    <t>4605453030367</t>
  </si>
  <si>
    <t>4605453030398</t>
  </si>
  <si>
    <t>06.03.2025 
25-7-4316630-изм</t>
  </si>
  <si>
    <t>06.03.2025 
25-7-4316747-ОПР-изм</t>
  </si>
  <si>
    <t>4690655033070</t>
  </si>
  <si>
    <t>4690655033100</t>
  </si>
  <si>
    <t>таблетки, покрытые пленочной оболочкой, 0.3 мг, 15 шт. - упаковки ячейковые контурные (2)  - пачки картонные</t>
  </si>
  <si>
    <t>4690655033049</t>
  </si>
  <si>
    <t>4690655033087</t>
  </si>
  <si>
    <t>4690655032684</t>
  </si>
  <si>
    <t>таблетки, покрытые пленочной оболочкой, 0.3 мг, 15 шт. - упаковки ячейковые контурные (4)  - пачки картонные</t>
  </si>
  <si>
    <t>4690655033056</t>
  </si>
  <si>
    <t>4690655033094</t>
  </si>
  <si>
    <t>4690655033032</t>
  </si>
  <si>
    <t>таблетки, покрытые пленочной оболочкой, 0.3 мг, 15 шт. - упаковки ячейковые контурные (6)  - пачки картонные</t>
  </si>
  <si>
    <t>4690655033063</t>
  </si>
  <si>
    <t>концентрат для приготовления раствора для инфузий, 2.5 мг/мл, 5 мл - флаконы (10)  - пачка  картонная</t>
  </si>
  <si>
    <t>06.03.2025 
25-7-4317181-изм</t>
  </si>
  <si>
    <t>4602689002151</t>
  </si>
  <si>
    <t>концентрат для приготовления раствора для инфузий, 2.5 мг/мл, 5 мл - флаконы (1)  - пачка  картонная</t>
  </si>
  <si>
    <t>4602689002137</t>
  </si>
  <si>
    <t>концентрат для приготовления раствора для инфузий, 2.5 мг/мл, 5 мл - флаконы (4)  - пачка  картонная</t>
  </si>
  <si>
    <t>4602689002144</t>
  </si>
  <si>
    <t>05.03.2025 
209/20-25</t>
  </si>
  <si>
    <t>05.03.2025 
210/20-25</t>
  </si>
  <si>
    <t>05.03.2025 
212/20-25</t>
  </si>
  <si>
    <t>06.03.2025 
213/20-25</t>
  </si>
  <si>
    <t>06.03.2025 
214/20-25</t>
  </si>
  <si>
    <t>Регорафениб-Промомед</t>
  </si>
  <si>
    <t>таблетки, покрытые пленочной оболочкой, 40 мг, 28 шт. - банка (3)  - пачка картонная</t>
  </si>
  <si>
    <t>ЛП-№(008207)-(РГ-RU)</t>
  </si>
  <si>
    <t>06.03.2025 
215/20-25</t>
  </si>
  <si>
    <t>4602509065854</t>
  </si>
  <si>
    <t>4602509065861</t>
  </si>
  <si>
    <t>таблетки, покрытые пленочной оболочкой, 40 мг, 7 шт. - контурная ячейковая  упаковка (12)  - пачка картонная</t>
  </si>
  <si>
    <t>4602509065878</t>
  </si>
  <si>
    <t>капсулы, 12.5 мг, 30 шт. - флаконы (1)  - коробки картонные</t>
  </si>
  <si>
    <t>ЛП-№(008254)-(РГ-RU)</t>
  </si>
  <si>
    <t>06.03.2025 
216/20-25</t>
  </si>
  <si>
    <t>4610051360136</t>
  </si>
  <si>
    <t>капсулы, 37.5 мг, 30 шт. - флаконы (1)  - коробки картонные</t>
  </si>
  <si>
    <t>4610051360112</t>
  </si>
  <si>
    <t>капсулы, 25 мг, 30 шт. - флаконы (1)  - коробки картонные</t>
  </si>
  <si>
    <t>4610051360129</t>
  </si>
  <si>
    <t>капсулы, 50 мг, 30 шт. - флаконы (1)  - коробки картонные</t>
  </si>
  <si>
    <t>4610051360105</t>
  </si>
  <si>
    <t>06.03.2025 
217/20-25</t>
  </si>
  <si>
    <t>06.03.2025 
218/20-25</t>
  </si>
  <si>
    <t>06.03.2025 
219/20-25</t>
  </si>
  <si>
    <t>06.03.2025 
220/20-25</t>
  </si>
  <si>
    <t>06.03.2025 
221/20-25</t>
  </si>
  <si>
    <t>06.03.2025 
222/20-25</t>
  </si>
  <si>
    <t>06.03.2025 
223/20-25</t>
  </si>
  <si>
    <t>07.03.2025 
224/20-25</t>
  </si>
  <si>
    <t>07.03.2025 
225/20-25</t>
  </si>
  <si>
    <t>ЛП-№(008287)-(РГ-RU)</t>
  </si>
  <si>
    <t>07.03.2025 
226/20-25</t>
  </si>
  <si>
    <t>4660153659188</t>
  </si>
  <si>
    <t>ЛП-№(002163)-(РГ-RU)</t>
  </si>
  <si>
    <t>06.03.2025 
25-7-4316529-изм</t>
  </si>
  <si>
    <t>07.03.2025 
228/20-25</t>
  </si>
  <si>
    <t>ЛП-№(008197)-(РГ-RU)</t>
  </si>
  <si>
    <t>07.03.2025 
229/20-25</t>
  </si>
  <si>
    <t>4660153658877</t>
  </si>
  <si>
    <t>07.03.2025 
230/20-25</t>
  </si>
  <si>
    <t>Идалаир</t>
  </si>
  <si>
    <t>ЛП-№(007732)-(РГ-RU)</t>
  </si>
  <si>
    <t>07.03.2025 
231/20-25</t>
  </si>
  <si>
    <t>4605310029985</t>
  </si>
  <si>
    <t>4605310029978</t>
  </si>
  <si>
    <t>07.03.2025 
232/20-25</t>
  </si>
  <si>
    <t>07.03.2025 
233/20-25</t>
  </si>
  <si>
    <t>07.03.2025 
234/20-25</t>
  </si>
  <si>
    <t>4670033325034</t>
  </si>
  <si>
    <t>07.03.2025 
235/20-25</t>
  </si>
  <si>
    <t>Дапаглютаб</t>
  </si>
  <si>
    <t>ЛП-№(008286)-(РГ-RU)</t>
  </si>
  <si>
    <t>07.03.2025 
236/20-25</t>
  </si>
  <si>
    <t>4660153659218</t>
  </si>
  <si>
    <t>4660153659225</t>
  </si>
  <si>
    <t>таблетки, 15 мг, 56 шт. - банки (1)  - пачка  картонная</t>
  </si>
  <si>
    <t>ЛП-№(008295)-(РГ-RU)</t>
  </si>
  <si>
    <t>07.03.2025 
237/20-25</t>
  </si>
  <si>
    <t>4660153658891</t>
  </si>
  <si>
    <t>таблетки, 20 мг, 56 шт. - банки (1)  - пачка  картонная</t>
  </si>
  <si>
    <t>4660153658907</t>
  </si>
  <si>
    <t>таблетки, 5 мг, 56 шт. - банки (1)  - пачка  картонная</t>
  </si>
  <si>
    <t>4660153658884</t>
  </si>
  <si>
    <t>ЛП-№(008063)-(РГ-RU)</t>
  </si>
  <si>
    <t>06.03.2025 
25-7-4316532-изм</t>
  </si>
  <si>
    <t>Десульпим</t>
  </si>
  <si>
    <t>J01DE51</t>
  </si>
  <si>
    <t>ЛП-№(008010)-(РГ-RU)</t>
  </si>
  <si>
    <t>07.03.2025 
238/20-25</t>
  </si>
  <si>
    <t>4605310029824</t>
  </si>
  <si>
    <t>ЛП-№(008059)-(РГ-RU)</t>
  </si>
  <si>
    <t>07.03.2025 
25-7-4316534-изм</t>
  </si>
  <si>
    <t>таблетки, покрытые пленочной оболочкой, 2.5 мг, 10 шт. - банки (1)  - пачки картонные</t>
  </si>
  <si>
    <t>07.03.2025 
25-7-4316507-изм</t>
  </si>
  <si>
    <t>таблетки, покрытые пленочной оболочкой, 2.5 мг, 20 шт. - банки (1)  - пачки картонные</t>
  </si>
  <si>
    <t>таблетки, покрытые пленочной оболочкой, 5 мг, 20 шт. - банки (1)  - пачки картонные</t>
  </si>
  <si>
    <t>таблетки, покрытые пленочной оболочкой, 2.5 мг, 60 шт. - банки (1)  - пачки картонные</t>
  </si>
  <si>
    <t>таблетки, покрытые пленочной оболочкой, 2.5 мг, 100 шт. - банки (1)  - пачки картонные</t>
  </si>
  <si>
    <t>таблетки, покрытые пленочной оболочкой, 5 мг, 100 шт. - банки (1)  - пачки картонные</t>
  </si>
  <si>
    <t>07.03.2025 
239/20-25</t>
  </si>
  <si>
    <t>07.03.2025 
240/20-25</t>
  </si>
  <si>
    <t>07.03.2025 
241/20-25</t>
  </si>
  <si>
    <t>ЛП-№(008169)-(РГ-RU)</t>
  </si>
  <si>
    <t>07.03.2025 
242/20-25</t>
  </si>
  <si>
    <t>4660153658853</t>
  </si>
  <si>
    <t>4660153658860</t>
  </si>
  <si>
    <t>таблетки, покрытые пленочной оболочкой, 25 мг, 10 шт. - контурная ячейковая упаковка (блистер) (3)  - пачка картонная</t>
  </si>
  <si>
    <t>ЛП-№(006673)-(РГ-RU)</t>
  </si>
  <si>
    <t>07.03.2025 
243/20-25</t>
  </si>
  <si>
    <t>4610011973581</t>
  </si>
  <si>
    <t>таблетки, покрытые пленочной оболочкой, 50 мг, 10 шт. - контурная ячейковая упаковка (блистер) (3)  - пачка картонная</t>
  </si>
  <si>
    <t>4610011973598</t>
  </si>
  <si>
    <t>таблетки, покрытые пленочной оболочкой, 25 мг, 10 шт. - контурная ячейковая упаковка (блистер) (6)  - пачка картонная</t>
  </si>
  <si>
    <t>4610011973611</t>
  </si>
  <si>
    <t>таблетки, покрытые пленочной оболочкой, 50 мг, 10 шт. - контурная ячейковая упаковка (блистер) (6)  - пачка картонная</t>
  </si>
  <si>
    <t>4610011973628</t>
  </si>
  <si>
    <t>4610011973604</t>
  </si>
  <si>
    <t>таблетки, покрытые пленочной оболочкой, 100 мг, 10 шт. - контурная ячейковая  упаковка (блистер) (6)  - пачка картонная</t>
  </si>
  <si>
    <t>4610011973635</t>
  </si>
  <si>
    <t>ЛП-№(008253)-(РГ-RU)</t>
  </si>
  <si>
    <t>07.03.2025 
244/20-25</t>
  </si>
  <si>
    <t>4660153658822</t>
  </si>
  <si>
    <t>лиофилизат для приготовления раствора для внутрисосудистого введения, 50 мг, 50 мг - флакон (1)  / в комплекте с растворителем (флаконы) 10 мл / - пачка картонная</t>
  </si>
  <si>
    <t>ЛП-008856</t>
  </si>
  <si>
    <t>07.03.2025 
245/20-25</t>
  </si>
  <si>
    <t>4610011973536</t>
  </si>
  <si>
    <t>ЛП-№(008023)-(РГ-RU)</t>
  </si>
  <si>
    <t>07.03.2025 
246/20-25</t>
  </si>
  <si>
    <t>4660153658846</t>
  </si>
  <si>
    <t>4660153659119</t>
  </si>
  <si>
    <t>4660153658839</t>
  </si>
  <si>
    <t>07.03.2025 
247/20-25</t>
  </si>
  <si>
    <t>ЛП-№(008250)-(РГ-RU)</t>
  </si>
  <si>
    <t>07.03.2025 
248/20-25</t>
  </si>
  <si>
    <t>4660153659140</t>
  </si>
  <si>
    <t>4660153659133</t>
  </si>
  <si>
    <t>4660153659164</t>
  </si>
  <si>
    <t>4660153659157</t>
  </si>
  <si>
    <t>07.03.2025 
249/20-25</t>
  </si>
  <si>
    <t>07.03.2025 
250/20-25</t>
  </si>
  <si>
    <t>ЛП-№(007876)-(РГ-RU)</t>
  </si>
  <si>
    <t>11.03.2025 
25-7-4316926-ОПР-изм</t>
  </si>
  <si>
    <t>4660185040022</t>
  </si>
  <si>
    <t>4660185040015</t>
  </si>
  <si>
    <t>4620017869993</t>
  </si>
  <si>
    <t>ЛП-№(007519)-(РГ-RU)</t>
  </si>
  <si>
    <t>11.03.2025 
25-7-4316926-изм</t>
  </si>
  <si>
    <t>4620017869719</t>
  </si>
  <si>
    <t>4620017869702</t>
  </si>
  <si>
    <t>ЛП-№(006836)-(РГ-RU)</t>
  </si>
  <si>
    <t>4620017869252</t>
  </si>
  <si>
    <t>4620017869283</t>
  </si>
  <si>
    <t>4620017869276</t>
  </si>
  <si>
    <t>4620017869290</t>
  </si>
  <si>
    <t>ЛП-№(007522)-(РГ-RU)</t>
  </si>
  <si>
    <t>11.03.2025 
25-7-4316926-ОС-изм</t>
  </si>
  <si>
    <t>4620017869665</t>
  </si>
  <si>
    <t>гель для подкожного введения пролонгированного действия, 120 мг, 510 мг - шприц (1)  / в комплекте с иглой-1 шт. / - пачки картонные</t>
  </si>
  <si>
    <t>ЛП-№(005824)-(РГ-RU)</t>
  </si>
  <si>
    <t>11.03.2025 
25-7-4317177-изм</t>
  </si>
  <si>
    <t>ЛП-№(007091)-(РГ-RU)</t>
  </si>
  <si>
    <t>11.03.2025 
25-7-4317067-ОС-изм</t>
  </si>
  <si>
    <t>4630013901283</t>
  </si>
  <si>
    <t>4630013901276</t>
  </si>
  <si>
    <t>таблетки, 300 мг, 10 шт. - блистер (10)  - пачка картонная</t>
  </si>
  <si>
    <t>ЛП-№(008542)-(РГ-RU)</t>
  </si>
  <si>
    <t>11.03.2025 
25-7-4317066-ОС-изм</t>
  </si>
  <si>
    <t>4680628913010</t>
  </si>
  <si>
    <t>4680628912693</t>
  </si>
  <si>
    <t>ЛП-№(008217)-(РГ-RU)</t>
  </si>
  <si>
    <t>10.03.2025 
25-7-4316650-ОПР-изм</t>
  </si>
  <si>
    <t>капсулы, 140 мг, 5 шт. - контурная ячейковая упаковка (блистер) (1)  - пачка картонная</t>
  </si>
  <si>
    <t>ЛП-№(008142)-(РГ-RU)</t>
  </si>
  <si>
    <t>капсулы, 100 мг, 5 шт. - контурная ячейковая упаковка (блистер) (1)  - пачка картонная</t>
  </si>
  <si>
    <t>капсулы, 180 мг, 5 шт - контурная ячейковая упаковка (блистер) (1)  - пачка картонная</t>
  </si>
  <si>
    <t>КОВАДА®</t>
  </si>
  <si>
    <t>ЛП-№(008301)-(РГ-RU)</t>
  </si>
  <si>
    <t>ЛП-№(008132)-(РГ-RU)</t>
  </si>
  <si>
    <t>10.03.2025 
25-7-4316714-изм</t>
  </si>
  <si>
    <t>4610011973888</t>
  </si>
  <si>
    <t>4610011973895</t>
  </si>
  <si>
    <t>ЛП-№(007123)-(РГ-RU)</t>
  </si>
  <si>
    <t>10.03.2025 
25-7-4316784-изм</t>
  </si>
  <si>
    <t>4650094097187</t>
  </si>
  <si>
    <t>ЛП-№(007151)-(РГ-RU)</t>
  </si>
  <si>
    <t>4650094097217</t>
  </si>
  <si>
    <t>ЛП-№(006976)-(РГ-RU)</t>
  </si>
  <si>
    <t>4650094097118</t>
  </si>
  <si>
    <t>10.03.2025 
25-7-4316784-ОПР-изм</t>
  </si>
  <si>
    <t>4650094097194</t>
  </si>
  <si>
    <t>4650094097200</t>
  </si>
  <si>
    <t>4650094097224</t>
  </si>
  <si>
    <t>4650094097231</t>
  </si>
  <si>
    <t>4650094097125</t>
  </si>
  <si>
    <t>4650094097170</t>
  </si>
  <si>
    <t>ЛП-№(008271)-(РГ-RU)</t>
  </si>
  <si>
    <t>4650094097286</t>
  </si>
  <si>
    <t>10.03.2025 
25-7-4316695-ОПР-изм</t>
  </si>
  <si>
    <t>4601808015584</t>
  </si>
  <si>
    <t xml:space="preserve">Вл.ЧЕПЛАФАРМ Арцнаймиттель ГмбХ, Германия (DE210142842); Вып.к.Перв.Уп.Втор.Уп.Пр.Хаупт Фарма Латина С.р.Л, Италия (06385830960); </t>
  </si>
  <si>
    <t>11.03.2025 
25-7-4317161-ОПР-изм</t>
  </si>
  <si>
    <t>4260747726076</t>
  </si>
  <si>
    <t>таблетки диспергируемые, 250 мг, 5 шт. - блистер (4)  - пачка  картонная</t>
  </si>
  <si>
    <t>4260747726083</t>
  </si>
  <si>
    <t>таблетки диспергируемые, 500 мг, 5 шт. - блистер (4)  - пачка  картонная</t>
  </si>
  <si>
    <t>4260747726090</t>
  </si>
  <si>
    <t>таблетки диспергируемые, 1000 мг, 5 шт. - блистер (4)  - пачка  картонная</t>
  </si>
  <si>
    <t>4260747726106</t>
  </si>
  <si>
    <t>10.03.2025 
25-7-4316943-ОПР-изм</t>
  </si>
  <si>
    <t>3838989745868</t>
  </si>
  <si>
    <t xml:space="preserve">Вл.C.К. Терапия С.А., Румыния (9909033465); Вып.к.Перв.Уп.Втор.Уп.Пр.С.К. Терапия С.А., Румыния (15357398); </t>
  </si>
  <si>
    <t>ЛП-№(007526)-(РГ-RU)</t>
  </si>
  <si>
    <t>10.03.2025 
25-7-4316934-ОС-изм</t>
  </si>
  <si>
    <t>07.03.2025 
251/20-25</t>
  </si>
  <si>
    <t>10.03.2025 
252/20-25</t>
  </si>
  <si>
    <t>10.03.2025 
253/20-25</t>
  </si>
  <si>
    <t>капсулы кишечнорастворимые, 10 мг, 15 шт. - упаковки ячейковые контурные (4)  - пачки картонные</t>
  </si>
  <si>
    <t>10.03.2025 
254/20-25</t>
  </si>
  <si>
    <t>4603988066165</t>
  </si>
  <si>
    <t>капсулы кишечнорастворимые, 10 мг, 10 шт. - упаковки ячейковые контурные (5)  - пачки картонные</t>
  </si>
  <si>
    <t>4603988066271</t>
  </si>
  <si>
    <t>капсулы кишечнорастворимые, 10 мг, 10 шт. - упаковки ячейковые контурные (6)  - пачки картонные</t>
  </si>
  <si>
    <t>4603988066127</t>
  </si>
  <si>
    <t>капсулы кишечнорастворимые, 10 мг, 15 шт. - упаковки ячейковые контурные (6)  - пачки картонные</t>
  </si>
  <si>
    <t>4603988066332</t>
  </si>
  <si>
    <t>капсулы кишечнорастворимые, 10 мг, 10 шт. - упаковки ячейковые контурные (9)  - пачки картонные</t>
  </si>
  <si>
    <t>4603988066295</t>
  </si>
  <si>
    <t>капсулы кишечнорастворимые, 20 мг, 10 шт. - упаковки ячейковые контурные (5)  - пачки картонные</t>
  </si>
  <si>
    <t>4603988066356</t>
  </si>
  <si>
    <t>4603988066325</t>
  </si>
  <si>
    <t>4603988066110</t>
  </si>
  <si>
    <t>4603988066288</t>
  </si>
  <si>
    <t>4603988066172</t>
  </si>
  <si>
    <t>4603988066196</t>
  </si>
  <si>
    <t>4603988066134</t>
  </si>
  <si>
    <t>Предельная оптовая надбавка, руб</t>
  </si>
  <si>
    <t>Предельная розничная надбавка, руб.</t>
  </si>
  <si>
    <t>Предельная розничная цена на лекарственный препарат, руб. (без НДС)</t>
  </si>
  <si>
    <t>Предельная розничная цена на лекарственный препарат, руб.     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</si>
  <si>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Ивановской оласти на 15.03.2025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</si>
</sst>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##\ ###"/>
    <numFmt numFmtId="165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left" vertical="top" wrapText="1" readingOrder="1"/>
      <protection locked="0"/>
    </xf>
    <xf numFmtId="0" fontId="3" fillId="0" borderId="4" xfId="0" applyFont="1" applyBorder="1" applyAlignment="1" applyProtection="1">
      <alignment vertical="top" wrapText="1" readingOrder="1"/>
      <protection locked="0"/>
    </xf>
    <xf numFmtId="164" fontId="3" fillId="0" borderId="4" xfId="0" applyNumberFormat="1" applyFont="1" applyBorder="1" applyAlignment="1" applyProtection="1">
      <alignment horizontal="center" vertical="top" wrapText="1" readingOrder="1"/>
      <protection locked="0"/>
    </xf>
    <xf numFmtId="165" fontId="3" fillId="0" borderId="4" xfId="0" applyNumberFormat="1" applyFont="1" applyBorder="1" applyAlignment="1" applyProtection="1">
      <alignment vertical="top" wrapText="1" readingOrder="1"/>
      <protection locked="0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4" fillId="0" borderId="4" xfId="0" applyFont="1" applyBorder="1" applyAlignment="1" applyProtection="1">
      <alignment horizontal="center" vertical="top" wrapText="1" readingOrder="1"/>
      <protection locked="0"/>
    </xf>
    <xf numFmtId="0" fontId="2" fillId="2" borderId="5" xfId="0" applyFont="1" applyFill="1" applyBorder="1" applyAlignment="1" applyProtection="1">
      <alignment horizontal="center" vertical="center" wrapText="1" readingOrder="1"/>
      <protection locked="0"/>
    </xf>
    <xf numFmtId="14" fontId="4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5" fillId="3" borderId="7" xfId="0" applyFont="1" applyFill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right" vertical="top" wrapText="1"/>
    </xf>
    <xf numFmtId="2" fontId="7" fillId="0" borderId="8" xfId="0" applyNumberFormat="1" applyFont="1" applyBorder="1" applyAlignment="1">
      <alignment horizontal="right" vertical="top"/>
    </xf>
    <xf numFmtId="2" fontId="8" fillId="4" borderId="8" xfId="1" applyNumberFormat="1" applyFont="1" applyFill="1" applyBorder="1" applyAlignment="1">
      <alignment horizontal="center" vertical="center" wrapText="1"/>
    </xf>
    <xf numFmtId="2" fontId="7" fillId="4" borderId="8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2" fillId="2" borderId="9" xfId="0" applyFont="1" applyFill="1" applyBorder="1" applyAlignment="1" applyProtection="1">
      <alignment horizontal="center" vertical="center" wrapText="1" readingOrder="1"/>
      <protection locked="0"/>
    </xf>
    <xf numFmtId="0" fontId="2" fillId="2" borderId="10" xfId="0" applyFont="1" applyFill="1" applyBorder="1" applyAlignment="1" applyProtection="1">
      <alignment horizontal="center" vertical="center" wrapText="1" readingOrder="1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 readingOrder="1"/>
      <protection locked="0"/>
    </xf>
  </cellXfs>
  <cellStyles count="2">
    <cellStyle name="Обычный" xfId="0" builtinId="0"/>
    <cellStyle name="Обычный_Лист1" xfId="1" xr:uid="{1EEDA1A9-4B8B-4A86-9BA2-311AFC76A3BB}"/>
  </cellStyles>
  <dxfs count="0"/>
  <tableStyles count="0" defaultTableStyle="TableStyleMedium2" defaultPivotStyle="PivotStyleLight16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33726-1D79-492F-B104-EFB54A9E0646}">
  <dimension ref="A1:P373"/>
  <sheetViews>
    <sheetView tabSelected="1" zoomScale="46" zoomScaleNormal="46" workbookViewId="0">
      <selection activeCell="J4" sqref="J4"/>
    </sheetView>
  </sheetViews>
  <sheetFormatPr defaultColWidth="21" defaultRowHeight="12.75" x14ac:dyDescent="0.2"/>
  <cols>
    <col min="2" max="2" width="14.28515625" customWidth="1"/>
    <col min="4" max="4" width="29.5703125" customWidth="1"/>
    <col min="5" max="5" width="10.5703125" customWidth="1"/>
    <col min="6" max="6" width="7.7109375" customWidth="1"/>
    <col min="7" max="7" width="13.28515625" customWidth="1"/>
    <col min="8" max="8" width="12.7109375" customWidth="1"/>
    <col min="9" max="9" width="14.5703125" customWidth="1"/>
    <col min="10" max="11" width="16.28515625" customWidth="1"/>
    <col min="12" max="12" width="7.7109375" customWidth="1"/>
    <col min="14" max="14" width="16" customWidth="1"/>
    <col min="15" max="15" width="17.140625" customWidth="1"/>
    <col min="16" max="16" width="14.28515625" customWidth="1"/>
  </cols>
  <sheetData>
    <row r="1" spans="1:16" ht="72" customHeight="1" x14ac:dyDescent="0.2">
      <c r="A1" s="16" t="s">
        <v>1312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01.25" customHeight="1" x14ac:dyDescent="0.2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1" t="s">
        <v>1308</v>
      </c>
      <c r="I2" s="11" t="s">
        <v>1309</v>
      </c>
      <c r="J2" s="11" t="s">
        <v>1310</v>
      </c>
      <c r="K2" s="11" t="s">
        <v>1311</v>
      </c>
      <c r="L2" s="1" t="s">
        <v>7</v>
      </c>
      <c r="M2" s="1" t="s">
        <v>8</v>
      </c>
      <c r="N2" s="1" t="s">
        <v>9</v>
      </c>
      <c r="O2" s="1" t="s">
        <v>10</v>
      </c>
      <c r="P2" s="9" t="s">
        <v>339</v>
      </c>
    </row>
    <row r="3" spans="1:16" ht="24.75" customHeight="1" x14ac:dyDescent="0.2">
      <c r="A3" s="17"/>
      <c r="B3" s="18"/>
      <c r="C3" s="18"/>
      <c r="D3" s="18"/>
      <c r="E3" s="18"/>
      <c r="F3" s="18"/>
      <c r="G3" s="18"/>
      <c r="H3" s="19"/>
      <c r="I3" s="19"/>
      <c r="J3" s="19"/>
      <c r="K3" s="19"/>
      <c r="L3" s="18"/>
      <c r="M3" s="18"/>
      <c r="N3" s="18"/>
      <c r="O3" s="18"/>
      <c r="P3" s="20"/>
    </row>
    <row r="4" spans="1:16" ht="120" x14ac:dyDescent="0.2">
      <c r="A4" s="3" t="s">
        <v>11</v>
      </c>
      <c r="B4" s="4" t="s">
        <v>11</v>
      </c>
      <c r="C4" s="4" t="s">
        <v>526</v>
      </c>
      <c r="D4" s="4" t="s">
        <v>277</v>
      </c>
      <c r="E4" s="4" t="s">
        <v>201</v>
      </c>
      <c r="F4" s="5">
        <v>30</v>
      </c>
      <c r="G4" s="6">
        <v>3171.93</v>
      </c>
      <c r="H4" s="12">
        <f>G4*0.1</f>
        <v>317.19299999999998</v>
      </c>
      <c r="I4" s="13">
        <f>G4*0.15</f>
        <v>475.78949999999998</v>
      </c>
      <c r="J4" s="13">
        <f>G4+H4+I4</f>
        <v>3964.9124999999995</v>
      </c>
      <c r="K4" s="13">
        <f>J4*1.1</f>
        <v>4361.4037499999995</v>
      </c>
      <c r="L4" s="7"/>
      <c r="M4" s="4" t="s">
        <v>1250</v>
      </c>
      <c r="N4" s="7" t="s">
        <v>1251</v>
      </c>
      <c r="O4" s="8" t="s">
        <v>1252</v>
      </c>
      <c r="P4" s="10">
        <v>45726</v>
      </c>
    </row>
    <row r="5" spans="1:16" ht="120" x14ac:dyDescent="0.2">
      <c r="A5" s="3" t="s">
        <v>11</v>
      </c>
      <c r="B5" s="4" t="s">
        <v>11</v>
      </c>
      <c r="C5" s="4" t="s">
        <v>525</v>
      </c>
      <c r="D5" s="4" t="s">
        <v>277</v>
      </c>
      <c r="E5" s="4" t="s">
        <v>201</v>
      </c>
      <c r="F5" s="5">
        <v>60</v>
      </c>
      <c r="G5" s="6">
        <v>6343.86</v>
      </c>
      <c r="H5" s="12">
        <f>G5*0.1</f>
        <v>634.38599999999997</v>
      </c>
      <c r="I5" s="13">
        <f>G5*0.15</f>
        <v>951.57899999999995</v>
      </c>
      <c r="J5" s="13">
        <f>G5+H5+I5</f>
        <v>7929.8249999999989</v>
      </c>
      <c r="K5" s="13">
        <f>J5*1.1</f>
        <v>8722.807499999999</v>
      </c>
      <c r="L5" s="7"/>
      <c r="M5" s="4" t="s">
        <v>1250</v>
      </c>
      <c r="N5" s="7" t="s">
        <v>1251</v>
      </c>
      <c r="O5" s="8" t="s">
        <v>1253</v>
      </c>
      <c r="P5" s="10">
        <v>45726</v>
      </c>
    </row>
    <row r="6" spans="1:16" ht="105" x14ac:dyDescent="0.2">
      <c r="A6" s="3" t="s">
        <v>54</v>
      </c>
      <c r="B6" s="4" t="s">
        <v>54</v>
      </c>
      <c r="C6" s="4" t="s">
        <v>441</v>
      </c>
      <c r="D6" s="4" t="s">
        <v>893</v>
      </c>
      <c r="E6" s="4" t="s">
        <v>130</v>
      </c>
      <c r="F6" s="5">
        <v>1</v>
      </c>
      <c r="G6" s="6">
        <v>126</v>
      </c>
      <c r="H6" s="12">
        <f>G6*0.14</f>
        <v>17.64</v>
      </c>
      <c r="I6" s="13">
        <f>G6*0.22</f>
        <v>27.72</v>
      </c>
      <c r="J6" s="13">
        <f>G6+H6+I6</f>
        <v>171.35999999999999</v>
      </c>
      <c r="K6" s="13">
        <f>J6*1.1</f>
        <v>188.49600000000001</v>
      </c>
      <c r="L6" s="7"/>
      <c r="M6" s="4" t="s">
        <v>348</v>
      </c>
      <c r="N6" s="7" t="s">
        <v>998</v>
      </c>
      <c r="O6" s="8" t="s">
        <v>999</v>
      </c>
      <c r="P6" s="10">
        <v>45720</v>
      </c>
    </row>
    <row r="7" spans="1:16" ht="165" x14ac:dyDescent="0.2">
      <c r="A7" s="3" t="s">
        <v>56</v>
      </c>
      <c r="B7" s="4" t="s">
        <v>634</v>
      </c>
      <c r="C7" s="4" t="s">
        <v>645</v>
      </c>
      <c r="D7" s="4" t="s">
        <v>624</v>
      </c>
      <c r="E7" s="4" t="s">
        <v>246</v>
      </c>
      <c r="F7" s="5">
        <v>1</v>
      </c>
      <c r="G7" s="6">
        <v>89.2</v>
      </c>
      <c r="H7" s="12">
        <f>G7*0.17</f>
        <v>15.164000000000001</v>
      </c>
      <c r="I7" s="13">
        <f>G7*0.3</f>
        <v>26.76</v>
      </c>
      <c r="J7" s="13">
        <f>G7+H7+I7</f>
        <v>131.124</v>
      </c>
      <c r="K7" s="13">
        <f>J7*1.1</f>
        <v>144.2364</v>
      </c>
      <c r="L7" s="7"/>
      <c r="M7" s="4" t="s">
        <v>1233</v>
      </c>
      <c r="N7" s="7" t="s">
        <v>1234</v>
      </c>
      <c r="O7" s="8" t="s">
        <v>1236</v>
      </c>
      <c r="P7" s="10">
        <v>45727</v>
      </c>
    </row>
    <row r="8" spans="1:16" ht="165" x14ac:dyDescent="0.2">
      <c r="A8" s="3" t="s">
        <v>56</v>
      </c>
      <c r="B8" s="4" t="s">
        <v>634</v>
      </c>
      <c r="C8" s="4" t="s">
        <v>635</v>
      </c>
      <c r="D8" s="4" t="s">
        <v>624</v>
      </c>
      <c r="E8" s="4" t="s">
        <v>246</v>
      </c>
      <c r="F8" s="5">
        <v>35</v>
      </c>
      <c r="G8" s="6">
        <v>2850</v>
      </c>
      <c r="H8" s="12">
        <f>G8*0.1</f>
        <v>285</v>
      </c>
      <c r="I8" s="13">
        <f>G8*0.15</f>
        <v>427.5</v>
      </c>
      <c r="J8" s="13">
        <f>G8+H8+I8</f>
        <v>3562.5</v>
      </c>
      <c r="K8" s="13">
        <f>J8*1.1</f>
        <v>3918.7500000000005</v>
      </c>
      <c r="L8" s="7"/>
      <c r="M8" s="4" t="s">
        <v>1233</v>
      </c>
      <c r="N8" s="7" t="s">
        <v>1234</v>
      </c>
      <c r="O8" s="8" t="s">
        <v>1235</v>
      </c>
      <c r="P8" s="10">
        <v>45727</v>
      </c>
    </row>
    <row r="9" spans="1:16" ht="120" x14ac:dyDescent="0.2">
      <c r="A9" s="3" t="s">
        <v>74</v>
      </c>
      <c r="B9" s="4" t="s">
        <v>74</v>
      </c>
      <c r="C9" s="4" t="s">
        <v>164</v>
      </c>
      <c r="D9" s="4" t="s">
        <v>476</v>
      </c>
      <c r="E9" s="4" t="s">
        <v>186</v>
      </c>
      <c r="F9" s="5">
        <v>50</v>
      </c>
      <c r="G9" s="6">
        <v>61.06</v>
      </c>
      <c r="H9" s="12">
        <f>G9*0.17</f>
        <v>10.3802</v>
      </c>
      <c r="I9" s="13">
        <f>G9*0.3</f>
        <v>18.318000000000001</v>
      </c>
      <c r="J9" s="13">
        <f>G9+H9+I9</f>
        <v>89.758200000000002</v>
      </c>
      <c r="K9" s="13">
        <f>J9*1.1</f>
        <v>98.734020000000015</v>
      </c>
      <c r="L9" s="7"/>
      <c r="M9" s="4" t="s">
        <v>717</v>
      </c>
      <c r="N9" s="7" t="s">
        <v>1114</v>
      </c>
      <c r="O9" s="8" t="s">
        <v>204</v>
      </c>
      <c r="P9" s="10">
        <v>45722</v>
      </c>
    </row>
    <row r="10" spans="1:16" ht="225" x14ac:dyDescent="0.2">
      <c r="A10" s="3" t="s">
        <v>12</v>
      </c>
      <c r="B10" s="4" t="s">
        <v>495</v>
      </c>
      <c r="C10" s="4" t="s">
        <v>502</v>
      </c>
      <c r="D10" s="4" t="s">
        <v>690</v>
      </c>
      <c r="E10" s="4" t="s">
        <v>181</v>
      </c>
      <c r="F10" s="5">
        <v>20</v>
      </c>
      <c r="G10" s="6">
        <v>382.05</v>
      </c>
      <c r="H10" s="12">
        <f>G10*0.14</f>
        <v>53.487000000000009</v>
      </c>
      <c r="I10" s="13">
        <f>G10*0.22</f>
        <v>84.051000000000002</v>
      </c>
      <c r="J10" s="13">
        <f>G10+H10+I10</f>
        <v>519.58800000000008</v>
      </c>
      <c r="K10" s="13">
        <f>J10*1.1</f>
        <v>571.54680000000019</v>
      </c>
      <c r="L10" s="7"/>
      <c r="M10" s="4" t="s">
        <v>1163</v>
      </c>
      <c r="N10" s="7" t="s">
        <v>1164</v>
      </c>
      <c r="O10" s="8" t="s">
        <v>503</v>
      </c>
      <c r="P10" s="10">
        <v>45723</v>
      </c>
    </row>
    <row r="11" spans="1:16" ht="225" x14ac:dyDescent="0.2">
      <c r="A11" s="3" t="s">
        <v>12</v>
      </c>
      <c r="B11" s="4" t="s">
        <v>495</v>
      </c>
      <c r="C11" s="4" t="s">
        <v>496</v>
      </c>
      <c r="D11" s="4" t="s">
        <v>690</v>
      </c>
      <c r="E11" s="4" t="s">
        <v>181</v>
      </c>
      <c r="F11" s="5">
        <v>20</v>
      </c>
      <c r="G11" s="6">
        <v>172.93</v>
      </c>
      <c r="H11" s="12">
        <f>G11*0.14</f>
        <v>24.210200000000004</v>
      </c>
      <c r="I11" s="13">
        <f>G11*0.22</f>
        <v>38.044600000000003</v>
      </c>
      <c r="J11" s="13">
        <f>G11+H11+I11</f>
        <v>235.18480000000002</v>
      </c>
      <c r="K11" s="13">
        <f>J11*1.1</f>
        <v>258.70328000000006</v>
      </c>
      <c r="L11" s="7"/>
      <c r="M11" s="4" t="s">
        <v>1163</v>
      </c>
      <c r="N11" s="7" t="s">
        <v>1164</v>
      </c>
      <c r="O11" s="8" t="s">
        <v>497</v>
      </c>
      <c r="P11" s="10">
        <v>45723</v>
      </c>
    </row>
    <row r="12" spans="1:16" ht="225" x14ac:dyDescent="0.2">
      <c r="A12" s="3" t="s">
        <v>12</v>
      </c>
      <c r="B12" s="4" t="s">
        <v>495</v>
      </c>
      <c r="C12" s="4" t="s">
        <v>498</v>
      </c>
      <c r="D12" s="4" t="s">
        <v>690</v>
      </c>
      <c r="E12" s="4" t="s">
        <v>181</v>
      </c>
      <c r="F12" s="5">
        <v>20</v>
      </c>
      <c r="G12" s="6">
        <v>212.04</v>
      </c>
      <c r="H12" s="12">
        <f>G12*0.14</f>
        <v>29.685600000000001</v>
      </c>
      <c r="I12" s="13">
        <f>G12*0.22</f>
        <v>46.648800000000001</v>
      </c>
      <c r="J12" s="13">
        <f>G12+H12+I12</f>
        <v>288.37439999999998</v>
      </c>
      <c r="K12" s="13">
        <f>J12*1.1</f>
        <v>317.21184</v>
      </c>
      <c r="L12" s="7"/>
      <c r="M12" s="4" t="s">
        <v>1163</v>
      </c>
      <c r="N12" s="7" t="s">
        <v>1164</v>
      </c>
      <c r="O12" s="8" t="s">
        <v>499</v>
      </c>
      <c r="P12" s="10">
        <v>45723</v>
      </c>
    </row>
    <row r="13" spans="1:16" ht="225" x14ac:dyDescent="0.2">
      <c r="A13" s="3" t="s">
        <v>12</v>
      </c>
      <c r="B13" s="4" t="s">
        <v>495</v>
      </c>
      <c r="C13" s="4" t="s">
        <v>500</v>
      </c>
      <c r="D13" s="4" t="s">
        <v>690</v>
      </c>
      <c r="E13" s="4" t="s">
        <v>181</v>
      </c>
      <c r="F13" s="5">
        <v>20</v>
      </c>
      <c r="G13" s="6">
        <v>271.95</v>
      </c>
      <c r="H13" s="12">
        <f>G13*0.14</f>
        <v>38.073</v>
      </c>
      <c r="I13" s="13">
        <f>G13*0.22</f>
        <v>59.829000000000001</v>
      </c>
      <c r="J13" s="13">
        <f>G13+H13+I13</f>
        <v>369.85199999999998</v>
      </c>
      <c r="K13" s="13">
        <f>J13*1.1</f>
        <v>406.8372</v>
      </c>
      <c r="L13" s="7"/>
      <c r="M13" s="4" t="s">
        <v>1163</v>
      </c>
      <c r="N13" s="7" t="s">
        <v>1164</v>
      </c>
      <c r="O13" s="8" t="s">
        <v>501</v>
      </c>
      <c r="P13" s="10">
        <v>45723</v>
      </c>
    </row>
    <row r="14" spans="1:16" ht="90" x14ac:dyDescent="0.2">
      <c r="A14" s="3" t="s">
        <v>12</v>
      </c>
      <c r="B14" s="4" t="s">
        <v>855</v>
      </c>
      <c r="C14" s="4" t="s">
        <v>1279</v>
      </c>
      <c r="D14" s="4" t="s">
        <v>1272</v>
      </c>
      <c r="E14" s="4" t="s">
        <v>181</v>
      </c>
      <c r="F14" s="5">
        <v>20</v>
      </c>
      <c r="G14" s="6">
        <v>366.03</v>
      </c>
      <c r="H14" s="12">
        <f>G14*0.14</f>
        <v>51.244199999999999</v>
      </c>
      <c r="I14" s="13">
        <f>G14*0.22</f>
        <v>80.526599999999988</v>
      </c>
      <c r="J14" s="13">
        <f>G14+H14+I14</f>
        <v>497.80079999999992</v>
      </c>
      <c r="K14" s="13">
        <f>J14*1.1</f>
        <v>547.58087999999998</v>
      </c>
      <c r="L14" s="7"/>
      <c r="M14" s="4" t="s">
        <v>13</v>
      </c>
      <c r="N14" s="7" t="s">
        <v>1273</v>
      </c>
      <c r="O14" s="8" t="s">
        <v>1280</v>
      </c>
      <c r="P14" s="10">
        <v>45727</v>
      </c>
    </row>
    <row r="15" spans="1:16" ht="90" x14ac:dyDescent="0.2">
      <c r="A15" s="3" t="s">
        <v>12</v>
      </c>
      <c r="B15" s="4" t="s">
        <v>855</v>
      </c>
      <c r="C15" s="4" t="s">
        <v>856</v>
      </c>
      <c r="D15" s="4" t="s">
        <v>1272</v>
      </c>
      <c r="E15" s="4" t="s">
        <v>181</v>
      </c>
      <c r="F15" s="5">
        <v>20</v>
      </c>
      <c r="G15" s="6">
        <v>172.93</v>
      </c>
      <c r="H15" s="12">
        <f>G15*0.14</f>
        <v>24.210200000000004</v>
      </c>
      <c r="I15" s="13">
        <f>G15*0.22</f>
        <v>38.044600000000003</v>
      </c>
      <c r="J15" s="13">
        <f>G15+H15+I15</f>
        <v>235.18480000000002</v>
      </c>
      <c r="K15" s="13">
        <f>J15*1.1</f>
        <v>258.70328000000006</v>
      </c>
      <c r="L15" s="7"/>
      <c r="M15" s="4" t="s">
        <v>13</v>
      </c>
      <c r="N15" s="7" t="s">
        <v>1273</v>
      </c>
      <c r="O15" s="8" t="s">
        <v>1274</v>
      </c>
      <c r="P15" s="10">
        <v>45727</v>
      </c>
    </row>
    <row r="16" spans="1:16" ht="90" x14ac:dyDescent="0.2">
      <c r="A16" s="3" t="s">
        <v>12</v>
      </c>
      <c r="B16" s="4" t="s">
        <v>855</v>
      </c>
      <c r="C16" s="4" t="s">
        <v>1275</v>
      </c>
      <c r="D16" s="4" t="s">
        <v>1272</v>
      </c>
      <c r="E16" s="4" t="s">
        <v>181</v>
      </c>
      <c r="F16" s="5">
        <v>20</v>
      </c>
      <c r="G16" s="6">
        <v>212.04</v>
      </c>
      <c r="H16" s="12">
        <f>G16*0.14</f>
        <v>29.685600000000001</v>
      </c>
      <c r="I16" s="13">
        <f>G16*0.22</f>
        <v>46.648800000000001</v>
      </c>
      <c r="J16" s="13">
        <f>G16+H16+I16</f>
        <v>288.37439999999998</v>
      </c>
      <c r="K16" s="13">
        <f>J16*1.1</f>
        <v>317.21184</v>
      </c>
      <c r="L16" s="7"/>
      <c r="M16" s="4" t="s">
        <v>13</v>
      </c>
      <c r="N16" s="7" t="s">
        <v>1273</v>
      </c>
      <c r="O16" s="8" t="s">
        <v>1276</v>
      </c>
      <c r="P16" s="10">
        <v>45727</v>
      </c>
    </row>
    <row r="17" spans="1:16" ht="90" x14ac:dyDescent="0.2">
      <c r="A17" s="3" t="s">
        <v>12</v>
      </c>
      <c r="B17" s="4" t="s">
        <v>855</v>
      </c>
      <c r="C17" s="4" t="s">
        <v>1277</v>
      </c>
      <c r="D17" s="4" t="s">
        <v>1272</v>
      </c>
      <c r="E17" s="4" t="s">
        <v>181</v>
      </c>
      <c r="F17" s="5">
        <v>20</v>
      </c>
      <c r="G17" s="6">
        <v>270.10000000000002</v>
      </c>
      <c r="H17" s="12">
        <f>G17*0.14</f>
        <v>37.814000000000007</v>
      </c>
      <c r="I17" s="13">
        <f>G17*0.22</f>
        <v>59.422000000000004</v>
      </c>
      <c r="J17" s="13">
        <f>G17+H17+I17</f>
        <v>367.33600000000007</v>
      </c>
      <c r="K17" s="13">
        <f>J17*1.1</f>
        <v>404.06960000000009</v>
      </c>
      <c r="L17" s="7"/>
      <c r="M17" s="4" t="s">
        <v>13</v>
      </c>
      <c r="N17" s="7" t="s">
        <v>1273</v>
      </c>
      <c r="O17" s="8" t="s">
        <v>1278</v>
      </c>
      <c r="P17" s="10">
        <v>45727</v>
      </c>
    </row>
    <row r="18" spans="1:16" ht="225" x14ac:dyDescent="0.2">
      <c r="A18" s="3" t="s">
        <v>271</v>
      </c>
      <c r="B18" s="4" t="s">
        <v>509</v>
      </c>
      <c r="C18" s="4" t="s">
        <v>513</v>
      </c>
      <c r="D18" s="4" t="s">
        <v>690</v>
      </c>
      <c r="E18" s="4" t="s">
        <v>270</v>
      </c>
      <c r="F18" s="5">
        <v>14</v>
      </c>
      <c r="G18" s="6">
        <v>98.7</v>
      </c>
      <c r="H18" s="12">
        <f>G18*0.17</f>
        <v>16.779</v>
      </c>
      <c r="I18" s="13">
        <f>G18*0.3</f>
        <v>29.61</v>
      </c>
      <c r="J18" s="13">
        <f>G18+H18+I18</f>
        <v>145.089</v>
      </c>
      <c r="K18" s="13">
        <f>J18*1.1</f>
        <v>159.59790000000001</v>
      </c>
      <c r="L18" s="7"/>
      <c r="M18" s="4" t="s">
        <v>1156</v>
      </c>
      <c r="N18" s="7" t="s">
        <v>1157</v>
      </c>
      <c r="O18" s="8" t="s">
        <v>514</v>
      </c>
      <c r="P18" s="10">
        <v>45722</v>
      </c>
    </row>
    <row r="19" spans="1:16" ht="225" x14ac:dyDescent="0.2">
      <c r="A19" s="3" t="s">
        <v>271</v>
      </c>
      <c r="B19" s="4" t="s">
        <v>509</v>
      </c>
      <c r="C19" s="4" t="s">
        <v>670</v>
      </c>
      <c r="D19" s="4" t="s">
        <v>690</v>
      </c>
      <c r="E19" s="4" t="s">
        <v>270</v>
      </c>
      <c r="F19" s="5">
        <v>14</v>
      </c>
      <c r="G19" s="6">
        <v>173.47</v>
      </c>
      <c r="H19" s="12">
        <f>G19*0.14</f>
        <v>24.285800000000002</v>
      </c>
      <c r="I19" s="13">
        <f>G19*0.22</f>
        <v>38.163400000000003</v>
      </c>
      <c r="J19" s="13">
        <f>G19+H19+I19</f>
        <v>235.91919999999999</v>
      </c>
      <c r="K19" s="13">
        <f>J19*1.1</f>
        <v>259.51112000000001</v>
      </c>
      <c r="L19" s="7"/>
      <c r="M19" s="4" t="s">
        <v>1156</v>
      </c>
      <c r="N19" s="7" t="s">
        <v>1157</v>
      </c>
      <c r="O19" s="8" t="s">
        <v>671</v>
      </c>
      <c r="P19" s="10">
        <v>45722</v>
      </c>
    </row>
    <row r="20" spans="1:16" ht="225" x14ac:dyDescent="0.2">
      <c r="A20" s="3" t="s">
        <v>271</v>
      </c>
      <c r="B20" s="4" t="s">
        <v>509</v>
      </c>
      <c r="C20" s="4" t="s">
        <v>515</v>
      </c>
      <c r="D20" s="4" t="s">
        <v>690</v>
      </c>
      <c r="E20" s="4" t="s">
        <v>270</v>
      </c>
      <c r="F20" s="5">
        <v>14</v>
      </c>
      <c r="G20" s="6">
        <v>173.47</v>
      </c>
      <c r="H20" s="12">
        <f>G20*0.14</f>
        <v>24.285800000000002</v>
      </c>
      <c r="I20" s="13">
        <f>G20*0.22</f>
        <v>38.163400000000003</v>
      </c>
      <c r="J20" s="13">
        <f>G20+H20+I20</f>
        <v>235.91919999999999</v>
      </c>
      <c r="K20" s="13">
        <f>J20*1.1</f>
        <v>259.51112000000001</v>
      </c>
      <c r="L20" s="7"/>
      <c r="M20" s="4" t="s">
        <v>1156</v>
      </c>
      <c r="N20" s="7" t="s">
        <v>1157</v>
      </c>
      <c r="O20" s="8" t="s">
        <v>516</v>
      </c>
      <c r="P20" s="10">
        <v>45722</v>
      </c>
    </row>
    <row r="21" spans="1:16" ht="225" x14ac:dyDescent="0.2">
      <c r="A21" s="3" t="s">
        <v>271</v>
      </c>
      <c r="B21" s="4" t="s">
        <v>509</v>
      </c>
      <c r="C21" s="4" t="s">
        <v>510</v>
      </c>
      <c r="D21" s="4" t="s">
        <v>690</v>
      </c>
      <c r="E21" s="4" t="s">
        <v>270</v>
      </c>
      <c r="F21" s="5">
        <v>14</v>
      </c>
      <c r="G21" s="6">
        <v>304.08999999999997</v>
      </c>
      <c r="H21" s="12">
        <f>G21*0.14</f>
        <v>42.572600000000001</v>
      </c>
      <c r="I21" s="13">
        <f>G21*0.22</f>
        <v>66.899799999999999</v>
      </c>
      <c r="J21" s="13">
        <f>G21+H21+I21</f>
        <v>413.56240000000003</v>
      </c>
      <c r="K21" s="13">
        <f>J21*1.1</f>
        <v>454.91864000000004</v>
      </c>
      <c r="L21" s="7"/>
      <c r="M21" s="4" t="s">
        <v>1156</v>
      </c>
      <c r="N21" s="7" t="s">
        <v>1157</v>
      </c>
      <c r="O21" s="8" t="s">
        <v>511</v>
      </c>
      <c r="P21" s="10">
        <v>45722</v>
      </c>
    </row>
    <row r="22" spans="1:16" ht="225" x14ac:dyDescent="0.2">
      <c r="A22" s="3" t="s">
        <v>271</v>
      </c>
      <c r="B22" s="4" t="s">
        <v>509</v>
      </c>
      <c r="C22" s="4" t="s">
        <v>219</v>
      </c>
      <c r="D22" s="4" t="s">
        <v>690</v>
      </c>
      <c r="E22" s="4" t="s">
        <v>270</v>
      </c>
      <c r="F22" s="5">
        <v>14</v>
      </c>
      <c r="G22" s="6">
        <v>434.81</v>
      </c>
      <c r="H22" s="12">
        <f>G22*0.14</f>
        <v>60.873400000000004</v>
      </c>
      <c r="I22" s="13">
        <f>G22*0.22</f>
        <v>95.658200000000008</v>
      </c>
      <c r="J22" s="13">
        <f>G22+H22+I22</f>
        <v>591.34159999999997</v>
      </c>
      <c r="K22" s="13">
        <f>J22*1.1</f>
        <v>650.47576000000004</v>
      </c>
      <c r="L22" s="7"/>
      <c r="M22" s="4" t="s">
        <v>1156</v>
      </c>
      <c r="N22" s="7" t="s">
        <v>1157</v>
      </c>
      <c r="O22" s="8" t="s">
        <v>512</v>
      </c>
      <c r="P22" s="10">
        <v>45722</v>
      </c>
    </row>
    <row r="23" spans="1:16" ht="90" x14ac:dyDescent="0.2">
      <c r="A23" s="3" t="s">
        <v>131</v>
      </c>
      <c r="B23" s="4" t="s">
        <v>131</v>
      </c>
      <c r="C23" s="4" t="s">
        <v>1165</v>
      </c>
      <c r="D23" s="4" t="s">
        <v>704</v>
      </c>
      <c r="E23" s="4" t="s">
        <v>132</v>
      </c>
      <c r="F23" s="5">
        <v>10</v>
      </c>
      <c r="G23" s="6">
        <v>287.92</v>
      </c>
      <c r="H23" s="12">
        <f>G23*0.14</f>
        <v>40.308800000000005</v>
      </c>
      <c r="I23" s="13">
        <f>G23*0.22</f>
        <v>63.342400000000005</v>
      </c>
      <c r="J23" s="13">
        <f>G23+H23+I23</f>
        <v>391.57120000000003</v>
      </c>
      <c r="K23" s="13">
        <f>J23*1.1</f>
        <v>430.72832000000005</v>
      </c>
      <c r="L23" s="7"/>
      <c r="M23" s="4" t="s">
        <v>823</v>
      </c>
      <c r="N23" s="7" t="s">
        <v>1166</v>
      </c>
      <c r="O23" s="8" t="s">
        <v>828</v>
      </c>
      <c r="P23" s="10">
        <v>45723</v>
      </c>
    </row>
    <row r="24" spans="1:16" ht="105" x14ac:dyDescent="0.2">
      <c r="A24" s="3" t="s">
        <v>131</v>
      </c>
      <c r="B24" s="4" t="s">
        <v>131</v>
      </c>
      <c r="C24" s="4" t="s">
        <v>474</v>
      </c>
      <c r="D24" s="4" t="s">
        <v>704</v>
      </c>
      <c r="E24" s="4" t="s">
        <v>132</v>
      </c>
      <c r="F24" s="5">
        <v>10</v>
      </c>
      <c r="G24" s="6">
        <v>287.92</v>
      </c>
      <c r="H24" s="12">
        <f>G24*0.14</f>
        <v>40.308800000000005</v>
      </c>
      <c r="I24" s="13">
        <f>G24*0.22</f>
        <v>63.342400000000005</v>
      </c>
      <c r="J24" s="13">
        <f>G24+H24+I24</f>
        <v>391.57120000000003</v>
      </c>
      <c r="K24" s="13">
        <f>J24*1.1</f>
        <v>430.72832000000005</v>
      </c>
      <c r="L24" s="7"/>
      <c r="M24" s="4" t="s">
        <v>823</v>
      </c>
      <c r="N24" s="7" t="s">
        <v>1166</v>
      </c>
      <c r="O24" s="8" t="s">
        <v>824</v>
      </c>
      <c r="P24" s="10">
        <v>45723</v>
      </c>
    </row>
    <row r="25" spans="1:16" ht="105" x14ac:dyDescent="0.2">
      <c r="A25" s="3" t="s">
        <v>131</v>
      </c>
      <c r="B25" s="4" t="s">
        <v>131</v>
      </c>
      <c r="C25" s="4" t="s">
        <v>868</v>
      </c>
      <c r="D25" s="4" t="s">
        <v>704</v>
      </c>
      <c r="E25" s="4" t="s">
        <v>132</v>
      </c>
      <c r="F25" s="5">
        <v>100</v>
      </c>
      <c r="G25" s="6">
        <v>2894.11</v>
      </c>
      <c r="H25" s="12">
        <f>G25*0.1</f>
        <v>289.411</v>
      </c>
      <c r="I25" s="13">
        <f>G25*0.15</f>
        <v>434.11650000000003</v>
      </c>
      <c r="J25" s="13">
        <f>G25+H25+I25</f>
        <v>3617.6375000000003</v>
      </c>
      <c r="K25" s="13">
        <f>J25*1.1</f>
        <v>3979.4012500000008</v>
      </c>
      <c r="L25" s="7"/>
      <c r="M25" s="4" t="s">
        <v>823</v>
      </c>
      <c r="N25" s="7" t="s">
        <v>1166</v>
      </c>
      <c r="O25" s="8" t="s">
        <v>827</v>
      </c>
      <c r="P25" s="10">
        <v>45723</v>
      </c>
    </row>
    <row r="26" spans="1:16" ht="105" x14ac:dyDescent="0.2">
      <c r="A26" s="3" t="s">
        <v>131</v>
      </c>
      <c r="B26" s="4" t="s">
        <v>131</v>
      </c>
      <c r="C26" s="4" t="s">
        <v>473</v>
      </c>
      <c r="D26" s="4" t="s">
        <v>704</v>
      </c>
      <c r="E26" s="4" t="s">
        <v>132</v>
      </c>
      <c r="F26" s="5">
        <v>20</v>
      </c>
      <c r="G26" s="6">
        <v>575.85</v>
      </c>
      <c r="H26" s="12">
        <f>G26*0.1</f>
        <v>57.585000000000008</v>
      </c>
      <c r="I26" s="13">
        <f>G26*0.15</f>
        <v>86.377499999999998</v>
      </c>
      <c r="J26" s="13">
        <f>G26+H26+I26</f>
        <v>719.8125</v>
      </c>
      <c r="K26" s="13">
        <f>J26*1.1</f>
        <v>791.79375000000005</v>
      </c>
      <c r="L26" s="7"/>
      <c r="M26" s="4" t="s">
        <v>823</v>
      </c>
      <c r="N26" s="7" t="s">
        <v>1166</v>
      </c>
      <c r="O26" s="8" t="s">
        <v>825</v>
      </c>
      <c r="P26" s="10">
        <v>45723</v>
      </c>
    </row>
    <row r="27" spans="1:16" ht="105" x14ac:dyDescent="0.2">
      <c r="A27" s="3" t="s">
        <v>131</v>
      </c>
      <c r="B27" s="4" t="s">
        <v>131</v>
      </c>
      <c r="C27" s="4" t="s">
        <v>475</v>
      </c>
      <c r="D27" s="4" t="s">
        <v>704</v>
      </c>
      <c r="E27" s="4" t="s">
        <v>132</v>
      </c>
      <c r="F27" s="5">
        <v>60</v>
      </c>
      <c r="G27" s="6">
        <v>1733</v>
      </c>
      <c r="H27" s="12">
        <f>G27*0.1</f>
        <v>173.3</v>
      </c>
      <c r="I27" s="13">
        <f>G27*0.15</f>
        <v>259.95</v>
      </c>
      <c r="J27" s="13">
        <f>G27+H27+I27</f>
        <v>2166.25</v>
      </c>
      <c r="K27" s="13">
        <f>J27*1.1</f>
        <v>2382.875</v>
      </c>
      <c r="L27" s="7"/>
      <c r="M27" s="4" t="s">
        <v>823</v>
      </c>
      <c r="N27" s="7" t="s">
        <v>1166</v>
      </c>
      <c r="O27" s="8" t="s">
        <v>826</v>
      </c>
      <c r="P27" s="10">
        <v>45723</v>
      </c>
    </row>
    <row r="28" spans="1:16" ht="90" x14ac:dyDescent="0.2">
      <c r="A28" s="3" t="s">
        <v>131</v>
      </c>
      <c r="B28" s="4" t="s">
        <v>131</v>
      </c>
      <c r="C28" s="4" t="s">
        <v>1170</v>
      </c>
      <c r="D28" s="4" t="s">
        <v>704</v>
      </c>
      <c r="E28" s="4" t="s">
        <v>132</v>
      </c>
      <c r="F28" s="5">
        <v>100</v>
      </c>
      <c r="G28" s="6">
        <v>2894.11</v>
      </c>
      <c r="H28" s="12">
        <f>G28*0.1</f>
        <v>289.411</v>
      </c>
      <c r="I28" s="13">
        <f>G28*0.15</f>
        <v>434.11650000000003</v>
      </c>
      <c r="J28" s="13">
        <f>G28+H28+I28</f>
        <v>3617.6375000000003</v>
      </c>
      <c r="K28" s="13">
        <f>J28*1.1</f>
        <v>3979.4012500000008</v>
      </c>
      <c r="L28" s="7"/>
      <c r="M28" s="4" t="s">
        <v>823</v>
      </c>
      <c r="N28" s="7" t="s">
        <v>1166</v>
      </c>
      <c r="O28" s="8" t="s">
        <v>838</v>
      </c>
      <c r="P28" s="10">
        <v>45723</v>
      </c>
    </row>
    <row r="29" spans="1:16" ht="90" x14ac:dyDescent="0.2">
      <c r="A29" s="3" t="s">
        <v>131</v>
      </c>
      <c r="B29" s="4" t="s">
        <v>131</v>
      </c>
      <c r="C29" s="4" t="s">
        <v>1167</v>
      </c>
      <c r="D29" s="4" t="s">
        <v>704</v>
      </c>
      <c r="E29" s="4" t="s">
        <v>132</v>
      </c>
      <c r="F29" s="5">
        <v>20</v>
      </c>
      <c r="G29" s="6">
        <v>575.85</v>
      </c>
      <c r="H29" s="12">
        <f>G29*0.1</f>
        <v>57.585000000000008</v>
      </c>
      <c r="I29" s="13">
        <f>G29*0.15</f>
        <v>86.377499999999998</v>
      </c>
      <c r="J29" s="13">
        <f>G29+H29+I29</f>
        <v>719.8125</v>
      </c>
      <c r="K29" s="13">
        <f>J29*1.1</f>
        <v>791.79375000000005</v>
      </c>
      <c r="L29" s="7"/>
      <c r="M29" s="4" t="s">
        <v>823</v>
      </c>
      <c r="N29" s="7" t="s">
        <v>1166</v>
      </c>
      <c r="O29" s="8" t="s">
        <v>829</v>
      </c>
      <c r="P29" s="10">
        <v>45723</v>
      </c>
    </row>
    <row r="30" spans="1:16" ht="90" x14ac:dyDescent="0.2">
      <c r="A30" s="3" t="s">
        <v>131</v>
      </c>
      <c r="B30" s="4" t="s">
        <v>131</v>
      </c>
      <c r="C30" s="4" t="s">
        <v>1169</v>
      </c>
      <c r="D30" s="4" t="s">
        <v>704</v>
      </c>
      <c r="E30" s="4" t="s">
        <v>132</v>
      </c>
      <c r="F30" s="5">
        <v>60</v>
      </c>
      <c r="G30" s="6">
        <v>1733</v>
      </c>
      <c r="H30" s="12">
        <f>G30*0.1</f>
        <v>173.3</v>
      </c>
      <c r="I30" s="13">
        <f>G30*0.15</f>
        <v>259.95</v>
      </c>
      <c r="J30" s="13">
        <f>G30+H30+I30</f>
        <v>2166.25</v>
      </c>
      <c r="K30" s="13">
        <f>J30*1.1</f>
        <v>2382.875</v>
      </c>
      <c r="L30" s="7"/>
      <c r="M30" s="4" t="s">
        <v>823</v>
      </c>
      <c r="N30" s="7" t="s">
        <v>1166</v>
      </c>
      <c r="O30" s="8" t="s">
        <v>837</v>
      </c>
      <c r="P30" s="10">
        <v>45723</v>
      </c>
    </row>
    <row r="31" spans="1:16" ht="105" x14ac:dyDescent="0.2">
      <c r="A31" s="3" t="s">
        <v>131</v>
      </c>
      <c r="B31" s="4" t="s">
        <v>131</v>
      </c>
      <c r="C31" s="4" t="s">
        <v>482</v>
      </c>
      <c r="D31" s="4" t="s">
        <v>704</v>
      </c>
      <c r="E31" s="4" t="s">
        <v>132</v>
      </c>
      <c r="F31" s="5">
        <v>100</v>
      </c>
      <c r="G31" s="6">
        <v>2910.74</v>
      </c>
      <c r="H31" s="12">
        <f>G31*0.1</f>
        <v>291.07400000000001</v>
      </c>
      <c r="I31" s="13">
        <f>G31*0.15</f>
        <v>436.61099999999993</v>
      </c>
      <c r="J31" s="13">
        <f>G31+H31+I31</f>
        <v>3638.4249999999997</v>
      </c>
      <c r="K31" s="13">
        <f>J31*1.1</f>
        <v>4002.2674999999999</v>
      </c>
      <c r="L31" s="7"/>
      <c r="M31" s="4" t="s">
        <v>823</v>
      </c>
      <c r="N31" s="7" t="s">
        <v>1166</v>
      </c>
      <c r="O31" s="8" t="s">
        <v>830</v>
      </c>
      <c r="P31" s="10">
        <v>45723</v>
      </c>
    </row>
    <row r="32" spans="1:16" ht="105" x14ac:dyDescent="0.2">
      <c r="A32" s="3" t="s">
        <v>131</v>
      </c>
      <c r="B32" s="4" t="s">
        <v>131</v>
      </c>
      <c r="C32" s="4" t="s">
        <v>483</v>
      </c>
      <c r="D32" s="4" t="s">
        <v>704</v>
      </c>
      <c r="E32" s="4" t="s">
        <v>132</v>
      </c>
      <c r="F32" s="5">
        <v>20</v>
      </c>
      <c r="G32" s="6">
        <v>581.57000000000005</v>
      </c>
      <c r="H32" s="12">
        <f>G32*0.1</f>
        <v>58.157000000000011</v>
      </c>
      <c r="I32" s="13">
        <f>G32*0.15</f>
        <v>87.235500000000002</v>
      </c>
      <c r="J32" s="13">
        <f>G32+H32+I32</f>
        <v>726.96250000000009</v>
      </c>
      <c r="K32" s="13">
        <f>J32*1.1</f>
        <v>799.65875000000017</v>
      </c>
      <c r="L32" s="7"/>
      <c r="M32" s="4" t="s">
        <v>823</v>
      </c>
      <c r="N32" s="7" t="s">
        <v>1166</v>
      </c>
      <c r="O32" s="8" t="s">
        <v>839</v>
      </c>
      <c r="P32" s="10">
        <v>45723</v>
      </c>
    </row>
    <row r="33" spans="1:16" ht="105" x14ac:dyDescent="0.2">
      <c r="A33" s="3" t="s">
        <v>131</v>
      </c>
      <c r="B33" s="4" t="s">
        <v>131</v>
      </c>
      <c r="C33" s="4" t="s">
        <v>481</v>
      </c>
      <c r="D33" s="4" t="s">
        <v>704</v>
      </c>
      <c r="E33" s="4" t="s">
        <v>132</v>
      </c>
      <c r="F33" s="5">
        <v>60</v>
      </c>
      <c r="G33" s="6">
        <v>1742.96</v>
      </c>
      <c r="H33" s="12">
        <f>G33*0.1</f>
        <v>174.29600000000002</v>
      </c>
      <c r="I33" s="13">
        <f>G33*0.15</f>
        <v>261.44400000000002</v>
      </c>
      <c r="J33" s="13">
        <f>G33+H33+I33</f>
        <v>2178.7000000000003</v>
      </c>
      <c r="K33" s="13">
        <f>J33*1.1</f>
        <v>2396.5700000000006</v>
      </c>
      <c r="L33" s="7"/>
      <c r="M33" s="4" t="s">
        <v>823</v>
      </c>
      <c r="N33" s="7" t="s">
        <v>1166</v>
      </c>
      <c r="O33" s="8" t="s">
        <v>840</v>
      </c>
      <c r="P33" s="10">
        <v>45723</v>
      </c>
    </row>
    <row r="34" spans="1:16" ht="90" x14ac:dyDescent="0.2">
      <c r="A34" s="3" t="s">
        <v>131</v>
      </c>
      <c r="B34" s="4" t="s">
        <v>131</v>
      </c>
      <c r="C34" s="4" t="s">
        <v>1171</v>
      </c>
      <c r="D34" s="4" t="s">
        <v>704</v>
      </c>
      <c r="E34" s="4" t="s">
        <v>132</v>
      </c>
      <c r="F34" s="5">
        <v>100</v>
      </c>
      <c r="G34" s="6">
        <v>2910.74</v>
      </c>
      <c r="H34" s="12">
        <f>G34*0.1</f>
        <v>291.07400000000001</v>
      </c>
      <c r="I34" s="13">
        <f>G34*0.15</f>
        <v>436.61099999999993</v>
      </c>
      <c r="J34" s="13">
        <f>G34+H34+I34</f>
        <v>3638.4249999999997</v>
      </c>
      <c r="K34" s="13">
        <f>J34*1.1</f>
        <v>4002.2674999999999</v>
      </c>
      <c r="L34" s="7"/>
      <c r="M34" s="4" t="s">
        <v>823</v>
      </c>
      <c r="N34" s="7" t="s">
        <v>1166</v>
      </c>
      <c r="O34" s="8" t="s">
        <v>836</v>
      </c>
      <c r="P34" s="10">
        <v>45723</v>
      </c>
    </row>
    <row r="35" spans="1:16" ht="105" x14ac:dyDescent="0.2">
      <c r="A35" s="3" t="s">
        <v>131</v>
      </c>
      <c r="B35" s="4" t="s">
        <v>131</v>
      </c>
      <c r="C35" s="4" t="s">
        <v>299</v>
      </c>
      <c r="D35" s="4" t="s">
        <v>704</v>
      </c>
      <c r="E35" s="4" t="s">
        <v>132</v>
      </c>
      <c r="F35" s="5">
        <v>56</v>
      </c>
      <c r="G35" s="6">
        <v>1620.95</v>
      </c>
      <c r="H35" s="12">
        <f>G35*0.1</f>
        <v>162.09500000000003</v>
      </c>
      <c r="I35" s="13">
        <f>G35*0.15</f>
        <v>243.14249999999998</v>
      </c>
      <c r="J35" s="13">
        <f>G35+H35+I35</f>
        <v>2026.1875</v>
      </c>
      <c r="K35" s="13">
        <f>J35*1.1</f>
        <v>2228.8062500000001</v>
      </c>
      <c r="L35" s="7"/>
      <c r="M35" s="4" t="s">
        <v>823</v>
      </c>
      <c r="N35" s="7" t="s">
        <v>1166</v>
      </c>
      <c r="O35" s="8" t="s">
        <v>831</v>
      </c>
      <c r="P35" s="10">
        <v>45723</v>
      </c>
    </row>
    <row r="36" spans="1:16" ht="90" x14ac:dyDescent="0.2">
      <c r="A36" s="3" t="s">
        <v>131</v>
      </c>
      <c r="B36" s="4" t="s">
        <v>131</v>
      </c>
      <c r="C36" s="4" t="s">
        <v>1168</v>
      </c>
      <c r="D36" s="4" t="s">
        <v>704</v>
      </c>
      <c r="E36" s="4" t="s">
        <v>132</v>
      </c>
      <c r="F36" s="5">
        <v>20</v>
      </c>
      <c r="G36" s="6">
        <v>581.57000000000005</v>
      </c>
      <c r="H36" s="12">
        <f>G36*0.1</f>
        <v>58.157000000000011</v>
      </c>
      <c r="I36" s="13">
        <f>G36*0.15</f>
        <v>87.235500000000002</v>
      </c>
      <c r="J36" s="13">
        <f>G36+H36+I36</f>
        <v>726.96250000000009</v>
      </c>
      <c r="K36" s="13">
        <f>J36*1.1</f>
        <v>799.65875000000017</v>
      </c>
      <c r="L36" s="7"/>
      <c r="M36" s="4" t="s">
        <v>823</v>
      </c>
      <c r="N36" s="7" t="s">
        <v>1166</v>
      </c>
      <c r="O36" s="8" t="s">
        <v>832</v>
      </c>
      <c r="P36" s="10">
        <v>45723</v>
      </c>
    </row>
    <row r="37" spans="1:16" ht="90" x14ac:dyDescent="0.2">
      <c r="A37" s="3" t="s">
        <v>131</v>
      </c>
      <c r="B37" s="4" t="s">
        <v>131</v>
      </c>
      <c r="C37" s="4" t="s">
        <v>275</v>
      </c>
      <c r="D37" s="4" t="s">
        <v>704</v>
      </c>
      <c r="E37" s="4" t="s">
        <v>132</v>
      </c>
      <c r="F37" s="5">
        <v>56</v>
      </c>
      <c r="G37" s="6">
        <v>1620.95</v>
      </c>
      <c r="H37" s="12">
        <f>G37*0.1</f>
        <v>162.09500000000003</v>
      </c>
      <c r="I37" s="13">
        <f>G37*0.15</f>
        <v>243.14249999999998</v>
      </c>
      <c r="J37" s="13">
        <f>G37+H37+I37</f>
        <v>2026.1875</v>
      </c>
      <c r="K37" s="13">
        <f>J37*1.1</f>
        <v>2228.8062500000001</v>
      </c>
      <c r="L37" s="7"/>
      <c r="M37" s="4" t="s">
        <v>823</v>
      </c>
      <c r="N37" s="7" t="s">
        <v>1166</v>
      </c>
      <c r="O37" s="8" t="s">
        <v>833</v>
      </c>
      <c r="P37" s="10">
        <v>45723</v>
      </c>
    </row>
    <row r="38" spans="1:16" ht="90" x14ac:dyDescent="0.2">
      <c r="A38" s="3" t="s">
        <v>131</v>
      </c>
      <c r="B38" s="4" t="s">
        <v>131</v>
      </c>
      <c r="C38" s="4" t="s">
        <v>834</v>
      </c>
      <c r="D38" s="4" t="s">
        <v>704</v>
      </c>
      <c r="E38" s="4" t="s">
        <v>132</v>
      </c>
      <c r="F38" s="5">
        <v>60</v>
      </c>
      <c r="G38" s="6">
        <v>1742.96</v>
      </c>
      <c r="H38" s="12">
        <f>G38*0.1</f>
        <v>174.29600000000002</v>
      </c>
      <c r="I38" s="13">
        <f>G38*0.15</f>
        <v>261.44400000000002</v>
      </c>
      <c r="J38" s="13">
        <f>G38+H38+I38</f>
        <v>2178.7000000000003</v>
      </c>
      <c r="K38" s="13">
        <f>J38*1.1</f>
        <v>2396.5700000000006</v>
      </c>
      <c r="L38" s="7"/>
      <c r="M38" s="4" t="s">
        <v>823</v>
      </c>
      <c r="N38" s="7" t="s">
        <v>1166</v>
      </c>
      <c r="O38" s="8" t="s">
        <v>835</v>
      </c>
      <c r="P38" s="10">
        <v>45723</v>
      </c>
    </row>
    <row r="39" spans="1:16" ht="120" x14ac:dyDescent="0.2">
      <c r="A39" s="3" t="s">
        <v>120</v>
      </c>
      <c r="B39" s="4" t="s">
        <v>396</v>
      </c>
      <c r="C39" s="4" t="s">
        <v>390</v>
      </c>
      <c r="D39" s="4" t="s">
        <v>203</v>
      </c>
      <c r="E39" s="4" t="s">
        <v>391</v>
      </c>
      <c r="F39" s="5">
        <v>1</v>
      </c>
      <c r="G39" s="6">
        <v>4128.82</v>
      </c>
      <c r="H39" s="12">
        <f>G39*0.1</f>
        <v>412.88200000000001</v>
      </c>
      <c r="I39" s="13">
        <f>G39*0.15</f>
        <v>619.32299999999998</v>
      </c>
      <c r="J39" s="13">
        <f>G39+H39+I39</f>
        <v>5161.0249999999996</v>
      </c>
      <c r="K39" s="13">
        <f>J39*1.1</f>
        <v>5677.1275000000005</v>
      </c>
      <c r="L39" s="7"/>
      <c r="M39" s="4" t="s">
        <v>909</v>
      </c>
      <c r="N39" s="7" t="s">
        <v>939</v>
      </c>
      <c r="O39" s="8" t="s">
        <v>910</v>
      </c>
      <c r="P39" s="10">
        <v>45719</v>
      </c>
    </row>
    <row r="40" spans="1:16" ht="120" x14ac:dyDescent="0.2">
      <c r="A40" s="3" t="s">
        <v>120</v>
      </c>
      <c r="B40" s="4" t="s">
        <v>396</v>
      </c>
      <c r="C40" s="4" t="s">
        <v>390</v>
      </c>
      <c r="D40" s="4" t="s">
        <v>203</v>
      </c>
      <c r="E40" s="4" t="s">
        <v>391</v>
      </c>
      <c r="F40" s="5">
        <v>1</v>
      </c>
      <c r="G40" s="6">
        <v>4128.82</v>
      </c>
      <c r="H40" s="12">
        <f>G40*0.1</f>
        <v>412.88200000000001</v>
      </c>
      <c r="I40" s="13">
        <f>G40*0.15</f>
        <v>619.32299999999998</v>
      </c>
      <c r="J40" s="13">
        <f>G40+H40+I40</f>
        <v>5161.0249999999996</v>
      </c>
      <c r="K40" s="13">
        <f>J40*1.1</f>
        <v>5677.1275000000005</v>
      </c>
      <c r="L40" s="7"/>
      <c r="M40" s="4" t="s">
        <v>121</v>
      </c>
      <c r="N40" s="7" t="s">
        <v>939</v>
      </c>
      <c r="O40" s="8" t="s">
        <v>122</v>
      </c>
      <c r="P40" s="10">
        <v>45719</v>
      </c>
    </row>
    <row r="41" spans="1:16" ht="135" x14ac:dyDescent="0.2">
      <c r="A41" s="3" t="s">
        <v>73</v>
      </c>
      <c r="B41" s="4" t="s">
        <v>414</v>
      </c>
      <c r="C41" s="4" t="s">
        <v>1036</v>
      </c>
      <c r="D41" s="4" t="s">
        <v>261</v>
      </c>
      <c r="E41" s="4" t="s">
        <v>199</v>
      </c>
      <c r="F41" s="5">
        <v>90</v>
      </c>
      <c r="G41" s="6">
        <v>393.01</v>
      </c>
      <c r="H41" s="12">
        <f>G41*0.14</f>
        <v>55.021400000000007</v>
      </c>
      <c r="I41" s="13">
        <f>G41*0.22</f>
        <v>86.462199999999996</v>
      </c>
      <c r="J41" s="13">
        <f>G41+H41+I41</f>
        <v>534.49360000000001</v>
      </c>
      <c r="K41" s="13">
        <f>J41*1.1</f>
        <v>587.94296000000008</v>
      </c>
      <c r="L41" s="7"/>
      <c r="M41" s="4" t="s">
        <v>415</v>
      </c>
      <c r="N41" s="7" t="s">
        <v>1037</v>
      </c>
      <c r="O41" s="8" t="s">
        <v>1038</v>
      </c>
      <c r="P41" s="10">
        <v>45720</v>
      </c>
    </row>
    <row r="42" spans="1:16" ht="240" x14ac:dyDescent="0.2">
      <c r="A42" s="3" t="s">
        <v>14</v>
      </c>
      <c r="B42" s="4" t="s">
        <v>14</v>
      </c>
      <c r="C42" s="4" t="s">
        <v>304</v>
      </c>
      <c r="D42" s="4" t="s">
        <v>305</v>
      </c>
      <c r="E42" s="4" t="s">
        <v>267</v>
      </c>
      <c r="F42" s="5">
        <v>1</v>
      </c>
      <c r="G42" s="6">
        <v>22.67</v>
      </c>
      <c r="H42" s="12">
        <f>G42*0.17</f>
        <v>3.8539000000000008</v>
      </c>
      <c r="I42" s="13">
        <f>G42*0.3</f>
        <v>6.8010000000000002</v>
      </c>
      <c r="J42" s="13">
        <f>G42+H42+I42</f>
        <v>33.3249</v>
      </c>
      <c r="K42" s="13">
        <f>J42*1.1</f>
        <v>36.657389999999999</v>
      </c>
      <c r="L42" s="7"/>
      <c r="M42" s="4" t="s">
        <v>306</v>
      </c>
      <c r="N42" s="7" t="s">
        <v>1062</v>
      </c>
      <c r="O42" s="8" t="s">
        <v>307</v>
      </c>
      <c r="P42" s="10">
        <v>45723</v>
      </c>
    </row>
    <row r="43" spans="1:16" ht="90" x14ac:dyDescent="0.2">
      <c r="A43" s="3" t="s">
        <v>14</v>
      </c>
      <c r="B43" s="4" t="s">
        <v>369</v>
      </c>
      <c r="C43" s="4" t="s">
        <v>599</v>
      </c>
      <c r="D43" s="4" t="s">
        <v>247</v>
      </c>
      <c r="E43" s="4" t="s">
        <v>228</v>
      </c>
      <c r="F43" s="5">
        <v>30</v>
      </c>
      <c r="G43" s="6">
        <v>113.17</v>
      </c>
      <c r="H43" s="12">
        <f>G43*0.14</f>
        <v>15.843800000000002</v>
      </c>
      <c r="I43" s="13">
        <f>G43*0.22</f>
        <v>24.897400000000001</v>
      </c>
      <c r="J43" s="13">
        <f>G43+H43+I43</f>
        <v>153.91120000000001</v>
      </c>
      <c r="K43" s="13">
        <f>J43*1.1</f>
        <v>169.30232000000001</v>
      </c>
      <c r="L43" s="7"/>
      <c r="M43" s="4" t="s">
        <v>731</v>
      </c>
      <c r="N43" s="7" t="s">
        <v>1138</v>
      </c>
      <c r="O43" s="8" t="s">
        <v>733</v>
      </c>
      <c r="P43" s="10">
        <v>45723</v>
      </c>
    </row>
    <row r="44" spans="1:16" ht="90" x14ac:dyDescent="0.2">
      <c r="A44" s="3" t="s">
        <v>14</v>
      </c>
      <c r="B44" s="4" t="s">
        <v>369</v>
      </c>
      <c r="C44" s="4" t="s">
        <v>479</v>
      </c>
      <c r="D44" s="4" t="s">
        <v>247</v>
      </c>
      <c r="E44" s="4" t="s">
        <v>228</v>
      </c>
      <c r="F44" s="5">
        <v>20</v>
      </c>
      <c r="G44" s="6">
        <v>284.68</v>
      </c>
      <c r="H44" s="12">
        <f>G44*0.14</f>
        <v>39.855200000000004</v>
      </c>
      <c r="I44" s="13">
        <f>G44*0.22</f>
        <v>62.629600000000003</v>
      </c>
      <c r="J44" s="13">
        <f>G44+H44+I44</f>
        <v>387.16480000000001</v>
      </c>
      <c r="K44" s="13">
        <f>J44*1.1</f>
        <v>425.88128000000006</v>
      </c>
      <c r="L44" s="7"/>
      <c r="M44" s="4" t="s">
        <v>731</v>
      </c>
      <c r="N44" s="7" t="s">
        <v>1139</v>
      </c>
      <c r="O44" s="8" t="s">
        <v>732</v>
      </c>
      <c r="P44" s="10">
        <v>45723</v>
      </c>
    </row>
    <row r="45" spans="1:16" ht="90" x14ac:dyDescent="0.2">
      <c r="A45" s="3" t="s">
        <v>14</v>
      </c>
      <c r="B45" s="4" t="s">
        <v>369</v>
      </c>
      <c r="C45" s="4" t="s">
        <v>600</v>
      </c>
      <c r="D45" s="4" t="s">
        <v>247</v>
      </c>
      <c r="E45" s="4" t="s">
        <v>228</v>
      </c>
      <c r="F45" s="5">
        <v>30</v>
      </c>
      <c r="G45" s="6">
        <v>429.96</v>
      </c>
      <c r="H45" s="12">
        <f>G45*0.14</f>
        <v>60.194400000000002</v>
      </c>
      <c r="I45" s="13">
        <f>G45*0.22</f>
        <v>94.591200000000001</v>
      </c>
      <c r="J45" s="13">
        <f>G45+H45+I45</f>
        <v>584.74559999999997</v>
      </c>
      <c r="K45" s="13">
        <f>J45*1.1</f>
        <v>643.22015999999996</v>
      </c>
      <c r="L45" s="7"/>
      <c r="M45" s="4" t="s">
        <v>731</v>
      </c>
      <c r="N45" s="7" t="s">
        <v>1139</v>
      </c>
      <c r="O45" s="8" t="s">
        <v>734</v>
      </c>
      <c r="P45" s="10">
        <v>45723</v>
      </c>
    </row>
    <row r="46" spans="1:16" ht="120" x14ac:dyDescent="0.2">
      <c r="A46" s="3" t="s">
        <v>128</v>
      </c>
      <c r="B46" s="4" t="s">
        <v>1248</v>
      </c>
      <c r="C46" s="4" t="s">
        <v>679</v>
      </c>
      <c r="D46" s="4" t="s">
        <v>677</v>
      </c>
      <c r="E46" s="4" t="s">
        <v>129</v>
      </c>
      <c r="F46" s="5">
        <v>1</v>
      </c>
      <c r="G46" s="6">
        <v>6320</v>
      </c>
      <c r="H46" s="12">
        <f>G46*0.1</f>
        <v>632</v>
      </c>
      <c r="I46" s="13">
        <f>G46*0.15</f>
        <v>948</v>
      </c>
      <c r="J46" s="13">
        <f>G46+H46+I46</f>
        <v>7900</v>
      </c>
      <c r="K46" s="13">
        <f>J46*1.1</f>
        <v>8690</v>
      </c>
      <c r="L46" s="7"/>
      <c r="M46" s="4" t="s">
        <v>1249</v>
      </c>
      <c r="N46" s="7" t="s">
        <v>1243</v>
      </c>
      <c r="O46" s="8" t="s">
        <v>683</v>
      </c>
      <c r="P46" s="10">
        <v>45726</v>
      </c>
    </row>
    <row r="47" spans="1:16" ht="120" x14ac:dyDescent="0.2">
      <c r="A47" s="3" t="s">
        <v>128</v>
      </c>
      <c r="B47" s="4" t="s">
        <v>1248</v>
      </c>
      <c r="C47" s="4" t="s">
        <v>850</v>
      </c>
      <c r="D47" s="4" t="s">
        <v>677</v>
      </c>
      <c r="E47" s="4" t="s">
        <v>129</v>
      </c>
      <c r="F47" s="5">
        <v>1</v>
      </c>
      <c r="G47" s="6">
        <v>1580</v>
      </c>
      <c r="H47" s="12">
        <f>G47*0.1</f>
        <v>158</v>
      </c>
      <c r="I47" s="13">
        <f>G47*0.15</f>
        <v>237</v>
      </c>
      <c r="J47" s="13">
        <f>G47+H47+I47</f>
        <v>1975</v>
      </c>
      <c r="K47" s="13">
        <f>J47*1.1</f>
        <v>2172.5</v>
      </c>
      <c r="L47" s="7"/>
      <c r="M47" s="4" t="s">
        <v>1249</v>
      </c>
      <c r="N47" s="7" t="s">
        <v>1243</v>
      </c>
      <c r="O47" s="8" t="s">
        <v>684</v>
      </c>
      <c r="P47" s="10">
        <v>45726</v>
      </c>
    </row>
    <row r="48" spans="1:16" ht="150" x14ac:dyDescent="0.2">
      <c r="A48" s="3" t="s">
        <v>15</v>
      </c>
      <c r="B48" s="4" t="s">
        <v>445</v>
      </c>
      <c r="C48" s="4" t="s">
        <v>691</v>
      </c>
      <c r="D48" s="4" t="s">
        <v>301</v>
      </c>
      <c r="E48" s="4" t="s">
        <v>147</v>
      </c>
      <c r="F48" s="5">
        <v>60</v>
      </c>
      <c r="G48" s="6">
        <v>338.74</v>
      </c>
      <c r="H48" s="12">
        <f>G48*0.14</f>
        <v>47.423600000000008</v>
      </c>
      <c r="I48" s="13">
        <f>G48*0.22</f>
        <v>74.522800000000004</v>
      </c>
      <c r="J48" s="13">
        <f>G48+H48+I48</f>
        <v>460.68640000000005</v>
      </c>
      <c r="K48" s="13">
        <f>J48*1.1</f>
        <v>506.75504000000012</v>
      </c>
      <c r="L48" s="7"/>
      <c r="M48" s="4" t="s">
        <v>781</v>
      </c>
      <c r="N48" s="7" t="s">
        <v>982</v>
      </c>
      <c r="O48" s="8" t="s">
        <v>983</v>
      </c>
      <c r="P48" s="10">
        <v>45720</v>
      </c>
    </row>
    <row r="49" spans="1:16" ht="150" x14ac:dyDescent="0.2">
      <c r="A49" s="3" t="s">
        <v>15</v>
      </c>
      <c r="B49" s="4" t="s">
        <v>445</v>
      </c>
      <c r="C49" s="4" t="s">
        <v>924</v>
      </c>
      <c r="D49" s="4" t="s">
        <v>301</v>
      </c>
      <c r="E49" s="4" t="s">
        <v>147</v>
      </c>
      <c r="F49" s="5">
        <v>60</v>
      </c>
      <c r="G49" s="6">
        <v>230.48</v>
      </c>
      <c r="H49" s="12">
        <f>G49*0.14</f>
        <v>32.267200000000003</v>
      </c>
      <c r="I49" s="13">
        <f>G49*0.22</f>
        <v>50.705599999999997</v>
      </c>
      <c r="J49" s="13">
        <f>G49+H49+I49</f>
        <v>313.45280000000002</v>
      </c>
      <c r="K49" s="13">
        <f>J49*1.1</f>
        <v>344.79808000000003</v>
      </c>
      <c r="L49" s="7"/>
      <c r="M49" s="4" t="s">
        <v>781</v>
      </c>
      <c r="N49" s="7" t="s">
        <v>982</v>
      </c>
      <c r="O49" s="8" t="s">
        <v>984</v>
      </c>
      <c r="P49" s="10">
        <v>45720</v>
      </c>
    </row>
    <row r="50" spans="1:16" ht="225" x14ac:dyDescent="0.2">
      <c r="A50" s="3" t="s">
        <v>470</v>
      </c>
      <c r="B50" s="4" t="s">
        <v>861</v>
      </c>
      <c r="C50" s="4" t="s">
        <v>862</v>
      </c>
      <c r="D50" s="4" t="s">
        <v>471</v>
      </c>
      <c r="E50" s="4" t="s">
        <v>863</v>
      </c>
      <c r="F50" s="5">
        <v>1</v>
      </c>
      <c r="G50" s="6">
        <v>156071.54</v>
      </c>
      <c r="H50" s="12">
        <f>G50*0.1</f>
        <v>15607.154000000002</v>
      </c>
      <c r="I50" s="13">
        <f>G50*0.15</f>
        <v>23410.731</v>
      </c>
      <c r="J50" s="13">
        <f>G50+H50+I50</f>
        <v>195089.42500000002</v>
      </c>
      <c r="K50" s="13">
        <f>J50*1.1</f>
        <v>214598.36750000002</v>
      </c>
      <c r="L50" s="7"/>
      <c r="M50" s="4" t="s">
        <v>864</v>
      </c>
      <c r="N50" s="7" t="s">
        <v>1270</v>
      </c>
      <c r="O50" s="8" t="s">
        <v>1271</v>
      </c>
      <c r="P50" s="10">
        <v>45726</v>
      </c>
    </row>
    <row r="51" spans="1:16" ht="135" x14ac:dyDescent="0.2">
      <c r="A51" s="3" t="s">
        <v>76</v>
      </c>
      <c r="B51" s="4" t="s">
        <v>541</v>
      </c>
      <c r="C51" s="4" t="s">
        <v>198</v>
      </c>
      <c r="D51" s="4" t="s">
        <v>300</v>
      </c>
      <c r="E51" s="4" t="s">
        <v>155</v>
      </c>
      <c r="F51" s="5">
        <v>10</v>
      </c>
      <c r="G51" s="6">
        <v>172.14</v>
      </c>
      <c r="H51" s="12">
        <f>G51*0.14</f>
        <v>24.099599999999999</v>
      </c>
      <c r="I51" s="13">
        <f>G51*0.22</f>
        <v>37.870799999999996</v>
      </c>
      <c r="J51" s="13">
        <f>G51+H51+I51</f>
        <v>234.1104</v>
      </c>
      <c r="K51" s="13">
        <f>J51*1.1</f>
        <v>257.52144000000004</v>
      </c>
      <c r="L51" s="7"/>
      <c r="M51" s="4" t="s">
        <v>77</v>
      </c>
      <c r="N51" s="7" t="s">
        <v>1117</v>
      </c>
      <c r="O51" s="8" t="s">
        <v>97</v>
      </c>
      <c r="P51" s="10">
        <v>45722</v>
      </c>
    </row>
    <row r="52" spans="1:16" ht="105" x14ac:dyDescent="0.2">
      <c r="A52" s="3" t="s">
        <v>76</v>
      </c>
      <c r="B52" s="4" t="s">
        <v>541</v>
      </c>
      <c r="C52" s="4" t="s">
        <v>662</v>
      </c>
      <c r="D52" s="4" t="s">
        <v>291</v>
      </c>
      <c r="E52" s="4" t="s">
        <v>155</v>
      </c>
      <c r="F52" s="5">
        <v>50</v>
      </c>
      <c r="G52" s="6">
        <v>272.69</v>
      </c>
      <c r="H52" s="12">
        <f>G52*0.14</f>
        <v>38.176600000000001</v>
      </c>
      <c r="I52" s="13">
        <f>G52*0.22</f>
        <v>59.991799999999998</v>
      </c>
      <c r="J52" s="13">
        <f>G52+H52+I52</f>
        <v>370.85840000000002</v>
      </c>
      <c r="K52" s="13">
        <f>J52*1.1</f>
        <v>407.94424000000004</v>
      </c>
      <c r="L52" s="7"/>
      <c r="M52" s="4" t="s">
        <v>663</v>
      </c>
      <c r="N52" s="7" t="s">
        <v>1286</v>
      </c>
      <c r="O52" s="8" t="s">
        <v>664</v>
      </c>
      <c r="P52" s="10">
        <v>45723</v>
      </c>
    </row>
    <row r="53" spans="1:16" ht="105" x14ac:dyDescent="0.2">
      <c r="A53" s="3" t="s">
        <v>76</v>
      </c>
      <c r="B53" s="4" t="s">
        <v>541</v>
      </c>
      <c r="C53" s="4" t="s">
        <v>662</v>
      </c>
      <c r="D53" s="4" t="s">
        <v>291</v>
      </c>
      <c r="E53" s="4" t="s">
        <v>155</v>
      </c>
      <c r="F53" s="5">
        <v>50</v>
      </c>
      <c r="G53" s="6">
        <v>272.69</v>
      </c>
      <c r="H53" s="12">
        <f>G53*0.14</f>
        <v>38.176600000000001</v>
      </c>
      <c r="I53" s="13">
        <f>G53*0.22</f>
        <v>59.991799999999998</v>
      </c>
      <c r="J53" s="13">
        <f>G53+H53+I53</f>
        <v>370.85840000000002</v>
      </c>
      <c r="K53" s="13">
        <f>J53*1.1</f>
        <v>407.94424000000004</v>
      </c>
      <c r="L53" s="7"/>
      <c r="M53" s="4" t="s">
        <v>907</v>
      </c>
      <c r="N53" s="7" t="s">
        <v>1286</v>
      </c>
      <c r="O53" s="8" t="s">
        <v>664</v>
      </c>
      <c r="P53" s="10">
        <v>45723</v>
      </c>
    </row>
    <row r="54" spans="1:16" ht="165" x14ac:dyDescent="0.2">
      <c r="A54" s="3" t="s">
        <v>326</v>
      </c>
      <c r="B54" s="4" t="s">
        <v>327</v>
      </c>
      <c r="C54" s="4" t="s">
        <v>328</v>
      </c>
      <c r="D54" s="4" t="s">
        <v>638</v>
      </c>
      <c r="E54" s="4" t="s">
        <v>50</v>
      </c>
      <c r="F54" s="5">
        <v>30</v>
      </c>
      <c r="G54" s="6">
        <v>129000</v>
      </c>
      <c r="H54" s="12">
        <f>G54*0.1</f>
        <v>12900</v>
      </c>
      <c r="I54" s="13">
        <f>G54*0.15</f>
        <v>19350</v>
      </c>
      <c r="J54" s="13">
        <f>G54+H54+I54</f>
        <v>161250</v>
      </c>
      <c r="K54" s="13">
        <f>J54*1.1</f>
        <v>177375</v>
      </c>
      <c r="L54" s="7"/>
      <c r="M54" s="4" t="s">
        <v>330</v>
      </c>
      <c r="N54" s="7" t="s">
        <v>938</v>
      </c>
      <c r="O54" s="8" t="s">
        <v>331</v>
      </c>
      <c r="P54" s="10">
        <v>45717</v>
      </c>
    </row>
    <row r="55" spans="1:16" ht="240" x14ac:dyDescent="0.2">
      <c r="A55" s="3" t="s">
        <v>326</v>
      </c>
      <c r="B55" s="4" t="s">
        <v>327</v>
      </c>
      <c r="C55" s="4" t="s">
        <v>328</v>
      </c>
      <c r="D55" s="4" t="s">
        <v>329</v>
      </c>
      <c r="E55" s="4" t="s">
        <v>50</v>
      </c>
      <c r="F55" s="5">
        <v>30</v>
      </c>
      <c r="G55" s="6">
        <v>129000</v>
      </c>
      <c r="H55" s="12">
        <f>G55*0.1</f>
        <v>12900</v>
      </c>
      <c r="I55" s="13">
        <f>G55*0.15</f>
        <v>19350</v>
      </c>
      <c r="J55" s="13">
        <f>G55+H55+I55</f>
        <v>161250</v>
      </c>
      <c r="K55" s="13">
        <f>J55*1.1</f>
        <v>177375</v>
      </c>
      <c r="L55" s="7"/>
      <c r="M55" s="4" t="s">
        <v>330</v>
      </c>
      <c r="N55" s="7" t="s">
        <v>938</v>
      </c>
      <c r="O55" s="8" t="s">
        <v>786</v>
      </c>
      <c r="P55" s="10">
        <v>45717</v>
      </c>
    </row>
    <row r="56" spans="1:16" ht="375" x14ac:dyDescent="0.2">
      <c r="A56" s="3" t="s">
        <v>51</v>
      </c>
      <c r="B56" s="4" t="s">
        <v>667</v>
      </c>
      <c r="C56" s="4" t="s">
        <v>389</v>
      </c>
      <c r="D56" s="4" t="s">
        <v>524</v>
      </c>
      <c r="E56" s="4" t="s">
        <v>185</v>
      </c>
      <c r="F56" s="5">
        <v>1</v>
      </c>
      <c r="G56" s="6">
        <v>171</v>
      </c>
      <c r="H56" s="12">
        <f>G56*0.14</f>
        <v>23.94</v>
      </c>
      <c r="I56" s="13">
        <f>G56*0.22</f>
        <v>37.619999999999997</v>
      </c>
      <c r="J56" s="13">
        <f>G56+H56+I56</f>
        <v>232.56</v>
      </c>
      <c r="K56" s="13">
        <f>J56*1.1</f>
        <v>255.81600000000003</v>
      </c>
      <c r="L56" s="7"/>
      <c r="M56" s="4" t="s">
        <v>887</v>
      </c>
      <c r="N56" s="7" t="s">
        <v>1059</v>
      </c>
      <c r="O56" s="8" t="s">
        <v>1060</v>
      </c>
      <c r="P56" s="10">
        <v>45721</v>
      </c>
    </row>
    <row r="57" spans="1:16" ht="375" x14ac:dyDescent="0.2">
      <c r="A57" s="3" t="s">
        <v>51</v>
      </c>
      <c r="B57" s="4" t="s">
        <v>667</v>
      </c>
      <c r="C57" s="4" t="s">
        <v>323</v>
      </c>
      <c r="D57" s="4" t="s">
        <v>524</v>
      </c>
      <c r="E57" s="4" t="s">
        <v>185</v>
      </c>
      <c r="F57" s="5">
        <v>1</v>
      </c>
      <c r="G57" s="6">
        <v>342</v>
      </c>
      <c r="H57" s="12">
        <f>G57*0.14</f>
        <v>47.88</v>
      </c>
      <c r="I57" s="13">
        <f>G57*0.22</f>
        <v>75.239999999999995</v>
      </c>
      <c r="J57" s="13">
        <f>G57+H57+I57</f>
        <v>465.12</v>
      </c>
      <c r="K57" s="13">
        <f>J57*1.1</f>
        <v>511.63200000000006</v>
      </c>
      <c r="L57" s="7"/>
      <c r="M57" s="4" t="s">
        <v>887</v>
      </c>
      <c r="N57" s="7" t="s">
        <v>1059</v>
      </c>
      <c r="O57" s="8" t="s">
        <v>1061</v>
      </c>
      <c r="P57" s="10">
        <v>45721</v>
      </c>
    </row>
    <row r="58" spans="1:16" ht="375" x14ac:dyDescent="0.2">
      <c r="A58" s="3" t="s">
        <v>51</v>
      </c>
      <c r="B58" s="4" t="s">
        <v>667</v>
      </c>
      <c r="C58" s="4" t="s">
        <v>388</v>
      </c>
      <c r="D58" s="4" t="s">
        <v>524</v>
      </c>
      <c r="E58" s="4" t="s">
        <v>185</v>
      </c>
      <c r="F58" s="5">
        <v>1</v>
      </c>
      <c r="G58" s="6">
        <v>611.4</v>
      </c>
      <c r="H58" s="12">
        <f>G58*0.1</f>
        <v>61.14</v>
      </c>
      <c r="I58" s="13">
        <f>G58*0.15</f>
        <v>91.71</v>
      </c>
      <c r="J58" s="13">
        <f>G58+H58+I58</f>
        <v>764.25</v>
      </c>
      <c r="K58" s="13">
        <f>J58*1.1</f>
        <v>840.67500000000007</v>
      </c>
      <c r="L58" s="7"/>
      <c r="M58" s="4" t="s">
        <v>887</v>
      </c>
      <c r="N58" s="7" t="s">
        <v>1057</v>
      </c>
      <c r="O58" s="8" t="s">
        <v>1058</v>
      </c>
      <c r="P58" s="10">
        <v>45721</v>
      </c>
    </row>
    <row r="59" spans="1:16" ht="165" x14ac:dyDescent="0.2">
      <c r="A59" s="3" t="s">
        <v>95</v>
      </c>
      <c r="B59" s="4" t="s">
        <v>800</v>
      </c>
      <c r="C59" s="4" t="s">
        <v>636</v>
      </c>
      <c r="D59" s="4" t="s">
        <v>633</v>
      </c>
      <c r="E59" s="4" t="s">
        <v>146</v>
      </c>
      <c r="F59" s="5">
        <v>56</v>
      </c>
      <c r="G59" s="6">
        <v>387.02</v>
      </c>
      <c r="H59" s="12">
        <f>G59*0.14</f>
        <v>54.1828</v>
      </c>
      <c r="I59" s="13">
        <f>G59*0.22</f>
        <v>85.14439999999999</v>
      </c>
      <c r="J59" s="13">
        <f>G59+H59+I59</f>
        <v>526.34719999999993</v>
      </c>
      <c r="K59" s="13">
        <f>J59*1.1</f>
        <v>578.98191999999995</v>
      </c>
      <c r="L59" s="7"/>
      <c r="M59" s="4" t="s">
        <v>1053</v>
      </c>
      <c r="N59" s="7" t="s">
        <v>1054</v>
      </c>
      <c r="O59" s="8" t="s">
        <v>1055</v>
      </c>
      <c r="P59" s="10">
        <v>45721</v>
      </c>
    </row>
    <row r="60" spans="1:16" ht="165" x14ac:dyDescent="0.2">
      <c r="A60" s="3" t="s">
        <v>95</v>
      </c>
      <c r="B60" s="4" t="s">
        <v>800</v>
      </c>
      <c r="C60" s="4" t="s">
        <v>637</v>
      </c>
      <c r="D60" s="4" t="s">
        <v>633</v>
      </c>
      <c r="E60" s="4" t="s">
        <v>146</v>
      </c>
      <c r="F60" s="5">
        <v>112</v>
      </c>
      <c r="G60" s="6">
        <v>702.37</v>
      </c>
      <c r="H60" s="12">
        <f>G60*0.1</f>
        <v>70.237000000000009</v>
      </c>
      <c r="I60" s="13">
        <f>G60*0.15</f>
        <v>105.35549999999999</v>
      </c>
      <c r="J60" s="13">
        <f>G60+H60+I60</f>
        <v>877.96249999999998</v>
      </c>
      <c r="K60" s="13">
        <f>J60*1.1</f>
        <v>965.75875000000008</v>
      </c>
      <c r="L60" s="7"/>
      <c r="M60" s="4" t="s">
        <v>1053</v>
      </c>
      <c r="N60" s="7" t="s">
        <v>1054</v>
      </c>
      <c r="O60" s="8" t="s">
        <v>1056</v>
      </c>
      <c r="P60" s="10">
        <v>45721</v>
      </c>
    </row>
    <row r="61" spans="1:16" ht="180" x14ac:dyDescent="0.2">
      <c r="A61" s="3" t="s">
        <v>16</v>
      </c>
      <c r="B61" s="4" t="s">
        <v>17</v>
      </c>
      <c r="C61" s="4" t="s">
        <v>619</v>
      </c>
      <c r="D61" s="4" t="s">
        <v>290</v>
      </c>
      <c r="E61" s="4" t="s">
        <v>214</v>
      </c>
      <c r="F61" s="5">
        <v>10</v>
      </c>
      <c r="G61" s="6">
        <v>261.25</v>
      </c>
      <c r="H61" s="12">
        <f>G61*0.14</f>
        <v>36.575000000000003</v>
      </c>
      <c r="I61" s="13">
        <f>G61*0.22</f>
        <v>57.475000000000001</v>
      </c>
      <c r="J61" s="13">
        <f>G61+H61+I61</f>
        <v>355.3</v>
      </c>
      <c r="K61" s="13">
        <f>J61*1.1</f>
        <v>390.83000000000004</v>
      </c>
      <c r="L61" s="7"/>
      <c r="M61" s="4" t="s">
        <v>928</v>
      </c>
      <c r="N61" s="7" t="s">
        <v>1070</v>
      </c>
      <c r="O61" s="8" t="s">
        <v>62</v>
      </c>
      <c r="P61" s="10">
        <v>45722</v>
      </c>
    </row>
    <row r="62" spans="1:16" ht="180" x14ac:dyDescent="0.2">
      <c r="A62" s="3" t="s">
        <v>16</v>
      </c>
      <c r="B62" s="4" t="s">
        <v>17</v>
      </c>
      <c r="C62" s="4" t="s">
        <v>295</v>
      </c>
      <c r="D62" s="4" t="s">
        <v>290</v>
      </c>
      <c r="E62" s="4" t="s">
        <v>214</v>
      </c>
      <c r="F62" s="5">
        <v>5</v>
      </c>
      <c r="G62" s="6">
        <v>130.63</v>
      </c>
      <c r="H62" s="12">
        <f>G62*0.14</f>
        <v>18.2882</v>
      </c>
      <c r="I62" s="13">
        <f>G62*0.22</f>
        <v>28.738599999999998</v>
      </c>
      <c r="J62" s="13">
        <f>G62+H62+I62</f>
        <v>177.65679999999998</v>
      </c>
      <c r="K62" s="13">
        <f>J62*1.1</f>
        <v>195.42247999999998</v>
      </c>
      <c r="L62" s="7"/>
      <c r="M62" s="4" t="s">
        <v>928</v>
      </c>
      <c r="N62" s="7" t="s">
        <v>1070</v>
      </c>
      <c r="O62" s="8" t="s">
        <v>61</v>
      </c>
      <c r="P62" s="10">
        <v>45722</v>
      </c>
    </row>
    <row r="63" spans="1:16" ht="180" x14ac:dyDescent="0.2">
      <c r="A63" s="3" t="s">
        <v>16</v>
      </c>
      <c r="B63" s="4" t="s">
        <v>17</v>
      </c>
      <c r="C63" s="4" t="s">
        <v>621</v>
      </c>
      <c r="D63" s="4" t="s">
        <v>290</v>
      </c>
      <c r="E63" s="4" t="s">
        <v>214</v>
      </c>
      <c r="F63" s="5">
        <v>10</v>
      </c>
      <c r="G63" s="6">
        <v>103.94</v>
      </c>
      <c r="H63" s="12">
        <f>G63*0.14</f>
        <v>14.551600000000001</v>
      </c>
      <c r="I63" s="13">
        <f>G63*0.22</f>
        <v>22.866800000000001</v>
      </c>
      <c r="J63" s="13">
        <f>G63+H63+I63</f>
        <v>141.35840000000002</v>
      </c>
      <c r="K63" s="13">
        <f>J63*1.1</f>
        <v>155.49424000000002</v>
      </c>
      <c r="L63" s="7"/>
      <c r="M63" s="4" t="s">
        <v>928</v>
      </c>
      <c r="N63" s="7" t="s">
        <v>1070</v>
      </c>
      <c r="O63" s="8" t="s">
        <v>58</v>
      </c>
      <c r="P63" s="10">
        <v>45722</v>
      </c>
    </row>
    <row r="64" spans="1:16" ht="180" x14ac:dyDescent="0.2">
      <c r="A64" s="3" t="s">
        <v>16</v>
      </c>
      <c r="B64" s="4" t="s">
        <v>17</v>
      </c>
      <c r="C64" s="4" t="s">
        <v>293</v>
      </c>
      <c r="D64" s="4" t="s">
        <v>290</v>
      </c>
      <c r="E64" s="4" t="s">
        <v>214</v>
      </c>
      <c r="F64" s="5">
        <v>5</v>
      </c>
      <c r="G64" s="6">
        <v>51.97</v>
      </c>
      <c r="H64" s="12">
        <f>G64*0.17</f>
        <v>8.8349000000000011</v>
      </c>
      <c r="I64" s="13">
        <f>G64*0.3</f>
        <v>15.590999999999999</v>
      </c>
      <c r="J64" s="13">
        <f>G64+H64+I64</f>
        <v>76.395899999999997</v>
      </c>
      <c r="K64" s="13">
        <f>J64*1.1</f>
        <v>84.03549000000001</v>
      </c>
      <c r="L64" s="7"/>
      <c r="M64" s="4" t="s">
        <v>928</v>
      </c>
      <c r="N64" s="7" t="s">
        <v>1070</v>
      </c>
      <c r="O64" s="8" t="s">
        <v>57</v>
      </c>
      <c r="P64" s="10">
        <v>45722</v>
      </c>
    </row>
    <row r="65" spans="1:16" ht="180" x14ac:dyDescent="0.2">
      <c r="A65" s="3" t="s">
        <v>16</v>
      </c>
      <c r="B65" s="4" t="s">
        <v>17</v>
      </c>
      <c r="C65" s="4" t="s">
        <v>620</v>
      </c>
      <c r="D65" s="4" t="s">
        <v>290</v>
      </c>
      <c r="E65" s="4" t="s">
        <v>214</v>
      </c>
      <c r="F65" s="5">
        <v>10</v>
      </c>
      <c r="G65" s="6">
        <v>193.33</v>
      </c>
      <c r="H65" s="12">
        <f>G65*0.14</f>
        <v>27.066200000000006</v>
      </c>
      <c r="I65" s="13">
        <f>G65*0.22</f>
        <v>42.532600000000002</v>
      </c>
      <c r="J65" s="13">
        <f>G65+H65+I65</f>
        <v>262.92880000000002</v>
      </c>
      <c r="K65" s="13">
        <f>J65*1.1</f>
        <v>289.22168000000005</v>
      </c>
      <c r="L65" s="7"/>
      <c r="M65" s="4" t="s">
        <v>928</v>
      </c>
      <c r="N65" s="7" t="s">
        <v>1070</v>
      </c>
      <c r="O65" s="8" t="s">
        <v>60</v>
      </c>
      <c r="P65" s="10">
        <v>45722</v>
      </c>
    </row>
    <row r="66" spans="1:16" ht="180" x14ac:dyDescent="0.2">
      <c r="A66" s="3" t="s">
        <v>16</v>
      </c>
      <c r="B66" s="4" t="s">
        <v>17</v>
      </c>
      <c r="C66" s="4" t="s">
        <v>294</v>
      </c>
      <c r="D66" s="4" t="s">
        <v>290</v>
      </c>
      <c r="E66" s="4" t="s">
        <v>214</v>
      </c>
      <c r="F66" s="5">
        <v>5</v>
      </c>
      <c r="G66" s="6">
        <v>103.83</v>
      </c>
      <c r="H66" s="12">
        <f>G66*0.14</f>
        <v>14.536200000000001</v>
      </c>
      <c r="I66" s="13">
        <f>G66*0.22</f>
        <v>22.842600000000001</v>
      </c>
      <c r="J66" s="13">
        <f>G66+H66+I66</f>
        <v>141.2088</v>
      </c>
      <c r="K66" s="13">
        <f>J66*1.1</f>
        <v>155.32968</v>
      </c>
      <c r="L66" s="7"/>
      <c r="M66" s="4" t="s">
        <v>928</v>
      </c>
      <c r="N66" s="7" t="s">
        <v>1070</v>
      </c>
      <c r="O66" s="8" t="s">
        <v>59</v>
      </c>
      <c r="P66" s="10">
        <v>45722</v>
      </c>
    </row>
    <row r="67" spans="1:16" ht="135" x14ac:dyDescent="0.2">
      <c r="A67" s="3" t="s">
        <v>72</v>
      </c>
      <c r="B67" s="4" t="s">
        <v>362</v>
      </c>
      <c r="C67" s="4" t="s">
        <v>916</v>
      </c>
      <c r="D67" s="4" t="s">
        <v>468</v>
      </c>
      <c r="E67" s="4" t="s">
        <v>254</v>
      </c>
      <c r="F67" s="5">
        <v>14</v>
      </c>
      <c r="G67" s="6">
        <v>9025.7000000000007</v>
      </c>
      <c r="H67" s="12">
        <f>G67*0.1</f>
        <v>902.57000000000016</v>
      </c>
      <c r="I67" s="13">
        <f>G67*0.15</f>
        <v>1353.855</v>
      </c>
      <c r="J67" s="13">
        <f>G67+H67+I67</f>
        <v>11282.125</v>
      </c>
      <c r="K67" s="13">
        <f>J67*1.1</f>
        <v>12410.337500000001</v>
      </c>
      <c r="L67" s="7"/>
      <c r="M67" s="4" t="s">
        <v>1010</v>
      </c>
      <c r="N67" s="7" t="s">
        <v>1011</v>
      </c>
      <c r="O67" s="8" t="s">
        <v>1012</v>
      </c>
      <c r="P67" s="10">
        <v>45720</v>
      </c>
    </row>
    <row r="68" spans="1:16" ht="135" x14ac:dyDescent="0.2">
      <c r="A68" s="3" t="s">
        <v>72</v>
      </c>
      <c r="B68" s="4" t="s">
        <v>362</v>
      </c>
      <c r="C68" s="4" t="s">
        <v>282</v>
      </c>
      <c r="D68" s="4" t="s">
        <v>468</v>
      </c>
      <c r="E68" s="4" t="s">
        <v>254</v>
      </c>
      <c r="F68" s="5">
        <v>14</v>
      </c>
      <c r="G68" s="6">
        <v>2256.4299999999998</v>
      </c>
      <c r="H68" s="12">
        <f>G68*0.1</f>
        <v>225.643</v>
      </c>
      <c r="I68" s="13">
        <f>G68*0.15</f>
        <v>338.46449999999999</v>
      </c>
      <c r="J68" s="13">
        <f>G68+H68+I68</f>
        <v>2820.5374999999999</v>
      </c>
      <c r="K68" s="13">
        <f>J68*1.1</f>
        <v>3102.5912499999999</v>
      </c>
      <c r="L68" s="7"/>
      <c r="M68" s="4" t="s">
        <v>1010</v>
      </c>
      <c r="N68" s="7" t="s">
        <v>1011</v>
      </c>
      <c r="O68" s="8" t="s">
        <v>1013</v>
      </c>
      <c r="P68" s="10">
        <v>45720</v>
      </c>
    </row>
    <row r="69" spans="1:16" ht="105" x14ac:dyDescent="0.2">
      <c r="A69" s="3" t="s">
        <v>18</v>
      </c>
      <c r="B69" s="4" t="s">
        <v>18</v>
      </c>
      <c r="C69" s="4" t="s">
        <v>505</v>
      </c>
      <c r="D69" s="4" t="s">
        <v>263</v>
      </c>
      <c r="E69" s="4" t="s">
        <v>187</v>
      </c>
      <c r="F69" s="5">
        <v>120</v>
      </c>
      <c r="G69" s="6">
        <v>93.59</v>
      </c>
      <c r="H69" s="12">
        <f>G69*0.17</f>
        <v>15.910300000000001</v>
      </c>
      <c r="I69" s="13">
        <f>G69*0.3</f>
        <v>28.077000000000002</v>
      </c>
      <c r="J69" s="13">
        <f>G69+H69+I69</f>
        <v>137.57730000000001</v>
      </c>
      <c r="K69" s="13">
        <f>J69*1.1</f>
        <v>151.33503000000002</v>
      </c>
      <c r="L69" s="7"/>
      <c r="M69" s="4" t="s">
        <v>1126</v>
      </c>
      <c r="N69" s="7" t="s">
        <v>1127</v>
      </c>
      <c r="O69" s="8" t="s">
        <v>506</v>
      </c>
      <c r="P69" s="10">
        <v>45722</v>
      </c>
    </row>
    <row r="70" spans="1:16" ht="105" x14ac:dyDescent="0.2">
      <c r="A70" s="3" t="s">
        <v>18</v>
      </c>
      <c r="B70" s="4" t="s">
        <v>18</v>
      </c>
      <c r="C70" s="4" t="s">
        <v>507</v>
      </c>
      <c r="D70" s="4" t="s">
        <v>263</v>
      </c>
      <c r="E70" s="4" t="s">
        <v>187</v>
      </c>
      <c r="F70" s="5">
        <v>120</v>
      </c>
      <c r="G70" s="6">
        <v>115.3</v>
      </c>
      <c r="H70" s="12">
        <f>G70*0.14</f>
        <v>16.141999999999999</v>
      </c>
      <c r="I70" s="13">
        <f>G70*0.22</f>
        <v>25.366</v>
      </c>
      <c r="J70" s="13">
        <f>G70+H70+I70</f>
        <v>156.80799999999999</v>
      </c>
      <c r="K70" s="13">
        <f>J70*1.1</f>
        <v>172.4888</v>
      </c>
      <c r="L70" s="7"/>
      <c r="M70" s="4" t="s">
        <v>1126</v>
      </c>
      <c r="N70" s="7" t="s">
        <v>1127</v>
      </c>
      <c r="O70" s="8" t="s">
        <v>508</v>
      </c>
      <c r="P70" s="10">
        <v>45722</v>
      </c>
    </row>
    <row r="71" spans="1:16" ht="105" x14ac:dyDescent="0.2">
      <c r="A71" s="3" t="s">
        <v>19</v>
      </c>
      <c r="B71" s="4" t="s">
        <v>628</v>
      </c>
      <c r="C71" s="4" t="s">
        <v>692</v>
      </c>
      <c r="D71" s="4" t="s">
        <v>629</v>
      </c>
      <c r="E71" s="4" t="s">
        <v>212</v>
      </c>
      <c r="F71" s="5">
        <v>5</v>
      </c>
      <c r="G71" s="6">
        <v>1300.3800000000001</v>
      </c>
      <c r="H71" s="12">
        <f>G71*0.1</f>
        <v>130.03800000000001</v>
      </c>
      <c r="I71" s="13">
        <f>G71*0.15</f>
        <v>195.05700000000002</v>
      </c>
      <c r="J71" s="13">
        <f>G71+H71+I71</f>
        <v>1625.4750000000001</v>
      </c>
      <c r="K71" s="13">
        <f>J71*1.1</f>
        <v>1788.0225000000003</v>
      </c>
      <c r="L71" s="7"/>
      <c r="M71" s="4" t="s">
        <v>693</v>
      </c>
      <c r="N71" s="7" t="s">
        <v>946</v>
      </c>
      <c r="O71" s="8" t="s">
        <v>694</v>
      </c>
      <c r="P71" s="10">
        <v>45719</v>
      </c>
    </row>
    <row r="72" spans="1:16" ht="180" x14ac:dyDescent="0.2">
      <c r="A72" s="3" t="s">
        <v>19</v>
      </c>
      <c r="B72" s="4" t="s">
        <v>628</v>
      </c>
      <c r="C72" s="4" t="s">
        <v>695</v>
      </c>
      <c r="D72" s="4" t="s">
        <v>629</v>
      </c>
      <c r="E72" s="4" t="s">
        <v>212</v>
      </c>
      <c r="F72" s="5">
        <v>5</v>
      </c>
      <c r="G72" s="6">
        <v>1300.3800000000001</v>
      </c>
      <c r="H72" s="12">
        <f>G72*0.1</f>
        <v>130.03800000000001</v>
      </c>
      <c r="I72" s="13">
        <f>G72*0.15</f>
        <v>195.05700000000002</v>
      </c>
      <c r="J72" s="13">
        <f>G72+H72+I72</f>
        <v>1625.4750000000001</v>
      </c>
      <c r="K72" s="13">
        <f>J72*1.1</f>
        <v>1788.0225000000003</v>
      </c>
      <c r="L72" s="7"/>
      <c r="M72" s="4" t="s">
        <v>693</v>
      </c>
      <c r="N72" s="7" t="s">
        <v>946</v>
      </c>
      <c r="O72" s="8" t="s">
        <v>696</v>
      </c>
      <c r="P72" s="10">
        <v>45719</v>
      </c>
    </row>
    <row r="73" spans="1:16" ht="120" x14ac:dyDescent="0.2">
      <c r="A73" s="3" t="s">
        <v>209</v>
      </c>
      <c r="B73" s="4" t="s">
        <v>209</v>
      </c>
      <c r="C73" s="4" t="s">
        <v>1043</v>
      </c>
      <c r="D73" s="4" t="s">
        <v>476</v>
      </c>
      <c r="E73" s="4" t="s">
        <v>222</v>
      </c>
      <c r="F73" s="5">
        <v>5</v>
      </c>
      <c r="G73" s="6">
        <v>2237.7600000000002</v>
      </c>
      <c r="H73" s="12">
        <f>G73*0.1</f>
        <v>223.77600000000004</v>
      </c>
      <c r="I73" s="13">
        <f>G73*0.15</f>
        <v>335.66400000000004</v>
      </c>
      <c r="J73" s="13">
        <f>G73+H73+I73</f>
        <v>2797.2000000000003</v>
      </c>
      <c r="K73" s="13">
        <f>J73*1.1</f>
        <v>3076.9200000000005</v>
      </c>
      <c r="L73" s="7"/>
      <c r="M73" s="4" t="s">
        <v>1041</v>
      </c>
      <c r="N73" s="7" t="s">
        <v>1042</v>
      </c>
      <c r="O73" s="8" t="s">
        <v>751</v>
      </c>
      <c r="P73" s="10">
        <v>45721</v>
      </c>
    </row>
    <row r="74" spans="1:16" ht="150" x14ac:dyDescent="0.2">
      <c r="A74" s="3" t="s">
        <v>209</v>
      </c>
      <c r="B74" s="4" t="s">
        <v>209</v>
      </c>
      <c r="C74" s="4" t="s">
        <v>1046</v>
      </c>
      <c r="D74" s="4" t="s">
        <v>476</v>
      </c>
      <c r="E74" s="4" t="s">
        <v>222</v>
      </c>
      <c r="F74" s="5">
        <v>5</v>
      </c>
      <c r="G74" s="6">
        <v>2237.7600000000002</v>
      </c>
      <c r="H74" s="12">
        <f>G74*0.1</f>
        <v>223.77600000000004</v>
      </c>
      <c r="I74" s="13">
        <f>G74*0.15</f>
        <v>335.66400000000004</v>
      </c>
      <c r="J74" s="13">
        <f>G74+H74+I74</f>
        <v>2797.2000000000003</v>
      </c>
      <c r="K74" s="13">
        <f>J74*1.1</f>
        <v>3076.9200000000005</v>
      </c>
      <c r="L74" s="7"/>
      <c r="M74" s="4" t="s">
        <v>1041</v>
      </c>
      <c r="N74" s="7" t="s">
        <v>1042</v>
      </c>
      <c r="O74" s="8" t="s">
        <v>591</v>
      </c>
      <c r="P74" s="10">
        <v>45721</v>
      </c>
    </row>
    <row r="75" spans="1:16" ht="210" x14ac:dyDescent="0.2">
      <c r="A75" s="3" t="s">
        <v>209</v>
      </c>
      <c r="B75" s="4" t="s">
        <v>209</v>
      </c>
      <c r="C75" s="4" t="s">
        <v>1046</v>
      </c>
      <c r="D75" s="4" t="s">
        <v>555</v>
      </c>
      <c r="E75" s="4" t="s">
        <v>222</v>
      </c>
      <c r="F75" s="5">
        <v>5</v>
      </c>
      <c r="G75" s="6">
        <v>2237.7600000000002</v>
      </c>
      <c r="H75" s="12">
        <f>G75*0.1</f>
        <v>223.77600000000004</v>
      </c>
      <c r="I75" s="13">
        <f>G75*0.15</f>
        <v>335.66400000000004</v>
      </c>
      <c r="J75" s="13">
        <f>G75+H75+I75</f>
        <v>2797.2000000000003</v>
      </c>
      <c r="K75" s="13">
        <f>J75*1.1</f>
        <v>3076.9200000000005</v>
      </c>
      <c r="L75" s="7"/>
      <c r="M75" s="4" t="s">
        <v>1041</v>
      </c>
      <c r="N75" s="7" t="s">
        <v>1048</v>
      </c>
      <c r="O75" s="8" t="s">
        <v>593</v>
      </c>
      <c r="P75" s="10">
        <v>45721</v>
      </c>
    </row>
    <row r="76" spans="1:16" ht="120" x14ac:dyDescent="0.2">
      <c r="A76" s="3" t="s">
        <v>209</v>
      </c>
      <c r="B76" s="4" t="s">
        <v>209</v>
      </c>
      <c r="C76" s="4" t="s">
        <v>1044</v>
      </c>
      <c r="D76" s="4" t="s">
        <v>476</v>
      </c>
      <c r="E76" s="4" t="s">
        <v>222</v>
      </c>
      <c r="F76" s="5">
        <v>5</v>
      </c>
      <c r="G76" s="6">
        <v>3235.63</v>
      </c>
      <c r="H76" s="12">
        <f>G76*0.1</f>
        <v>323.56300000000005</v>
      </c>
      <c r="I76" s="13">
        <f>G76*0.15</f>
        <v>485.34449999999998</v>
      </c>
      <c r="J76" s="13">
        <f>G76+H76+I76</f>
        <v>4044.5375000000004</v>
      </c>
      <c r="K76" s="13">
        <f>J76*1.1</f>
        <v>4448.9912500000009</v>
      </c>
      <c r="L76" s="7"/>
      <c r="M76" s="4" t="s">
        <v>1041</v>
      </c>
      <c r="N76" s="7" t="s">
        <v>1042</v>
      </c>
      <c r="O76" s="8" t="s">
        <v>749</v>
      </c>
      <c r="P76" s="10">
        <v>45721</v>
      </c>
    </row>
    <row r="77" spans="1:16" ht="150" x14ac:dyDescent="0.2">
      <c r="A77" s="3" t="s">
        <v>209</v>
      </c>
      <c r="B77" s="4" t="s">
        <v>209</v>
      </c>
      <c r="C77" s="4" t="s">
        <v>1047</v>
      </c>
      <c r="D77" s="4" t="s">
        <v>476</v>
      </c>
      <c r="E77" s="4" t="s">
        <v>222</v>
      </c>
      <c r="F77" s="5">
        <v>5</v>
      </c>
      <c r="G77" s="6">
        <v>3235.63</v>
      </c>
      <c r="H77" s="12">
        <f>G77*0.1</f>
        <v>323.56300000000005</v>
      </c>
      <c r="I77" s="13">
        <f>G77*0.15</f>
        <v>485.34449999999998</v>
      </c>
      <c r="J77" s="13">
        <f>G77+H77+I77</f>
        <v>4044.5375000000004</v>
      </c>
      <c r="K77" s="13">
        <f>J77*1.1</f>
        <v>4448.9912500000009</v>
      </c>
      <c r="L77" s="7"/>
      <c r="M77" s="4" t="s">
        <v>1041</v>
      </c>
      <c r="N77" s="7" t="s">
        <v>1042</v>
      </c>
      <c r="O77" s="8" t="s">
        <v>590</v>
      </c>
      <c r="P77" s="10">
        <v>45721</v>
      </c>
    </row>
    <row r="78" spans="1:16" ht="210" x14ac:dyDescent="0.2">
      <c r="A78" s="3" t="s">
        <v>209</v>
      </c>
      <c r="B78" s="4" t="s">
        <v>209</v>
      </c>
      <c r="C78" s="4" t="s">
        <v>1047</v>
      </c>
      <c r="D78" s="4" t="s">
        <v>555</v>
      </c>
      <c r="E78" s="4" t="s">
        <v>222</v>
      </c>
      <c r="F78" s="5">
        <v>5</v>
      </c>
      <c r="G78" s="6">
        <v>3235.63</v>
      </c>
      <c r="H78" s="12">
        <f>G78*0.1</f>
        <v>323.56300000000005</v>
      </c>
      <c r="I78" s="13">
        <f>G78*0.15</f>
        <v>485.34449999999998</v>
      </c>
      <c r="J78" s="13">
        <f>G78+H78+I78</f>
        <v>4044.5375000000004</v>
      </c>
      <c r="K78" s="13">
        <f>J78*1.1</f>
        <v>4448.9912500000009</v>
      </c>
      <c r="L78" s="7"/>
      <c r="M78" s="4" t="s">
        <v>1041</v>
      </c>
      <c r="N78" s="7" t="s">
        <v>1048</v>
      </c>
      <c r="O78" s="8" t="s">
        <v>594</v>
      </c>
      <c r="P78" s="10">
        <v>45721</v>
      </c>
    </row>
    <row r="79" spans="1:16" ht="120" x14ac:dyDescent="0.2">
      <c r="A79" s="3" t="s">
        <v>209</v>
      </c>
      <c r="B79" s="4" t="s">
        <v>209</v>
      </c>
      <c r="C79" s="4" t="s">
        <v>1040</v>
      </c>
      <c r="D79" s="4" t="s">
        <v>476</v>
      </c>
      <c r="E79" s="4" t="s">
        <v>222</v>
      </c>
      <c r="F79" s="5">
        <v>5</v>
      </c>
      <c r="G79" s="6">
        <v>1377.88</v>
      </c>
      <c r="H79" s="12">
        <f>G79*0.1</f>
        <v>137.78800000000001</v>
      </c>
      <c r="I79" s="13">
        <f>G79*0.15</f>
        <v>206.68200000000002</v>
      </c>
      <c r="J79" s="13">
        <f>G79+H79+I79</f>
        <v>1722.3500000000001</v>
      </c>
      <c r="K79" s="13">
        <f>J79*1.1</f>
        <v>1894.5850000000003</v>
      </c>
      <c r="L79" s="7"/>
      <c r="M79" s="4" t="s">
        <v>1041</v>
      </c>
      <c r="N79" s="7" t="s">
        <v>1042</v>
      </c>
      <c r="O79" s="8" t="s">
        <v>750</v>
      </c>
      <c r="P79" s="10">
        <v>45721</v>
      </c>
    </row>
    <row r="80" spans="1:16" ht="150" x14ac:dyDescent="0.2">
      <c r="A80" s="3" t="s">
        <v>209</v>
      </c>
      <c r="B80" s="4" t="s">
        <v>209</v>
      </c>
      <c r="C80" s="4" t="s">
        <v>1045</v>
      </c>
      <c r="D80" s="4" t="s">
        <v>476</v>
      </c>
      <c r="E80" s="4" t="s">
        <v>222</v>
      </c>
      <c r="F80" s="5">
        <v>5</v>
      </c>
      <c r="G80" s="6">
        <v>1377.88</v>
      </c>
      <c r="H80" s="12">
        <f>G80*0.1</f>
        <v>137.78800000000001</v>
      </c>
      <c r="I80" s="13">
        <f>G80*0.15</f>
        <v>206.68200000000002</v>
      </c>
      <c r="J80" s="13">
        <f>G80+H80+I80</f>
        <v>1722.3500000000001</v>
      </c>
      <c r="K80" s="13">
        <f>J80*1.1</f>
        <v>1894.5850000000003</v>
      </c>
      <c r="L80" s="7"/>
      <c r="M80" s="4" t="s">
        <v>1041</v>
      </c>
      <c r="N80" s="7" t="s">
        <v>1042</v>
      </c>
      <c r="O80" s="8" t="s">
        <v>589</v>
      </c>
      <c r="P80" s="10">
        <v>45721</v>
      </c>
    </row>
    <row r="81" spans="1:16" ht="210" x14ac:dyDescent="0.2">
      <c r="A81" s="3" t="s">
        <v>209</v>
      </c>
      <c r="B81" s="4" t="s">
        <v>209</v>
      </c>
      <c r="C81" s="4" t="s">
        <v>1045</v>
      </c>
      <c r="D81" s="4" t="s">
        <v>555</v>
      </c>
      <c r="E81" s="4" t="s">
        <v>222</v>
      </c>
      <c r="F81" s="5">
        <v>5</v>
      </c>
      <c r="G81" s="6">
        <v>1377.88</v>
      </c>
      <c r="H81" s="12">
        <f>G81*0.1</f>
        <v>137.78800000000001</v>
      </c>
      <c r="I81" s="13">
        <f>G81*0.15</f>
        <v>206.68200000000002</v>
      </c>
      <c r="J81" s="13">
        <f>G81+H81+I81</f>
        <v>1722.3500000000001</v>
      </c>
      <c r="K81" s="13">
        <f>J81*1.1</f>
        <v>1894.5850000000003</v>
      </c>
      <c r="L81" s="7"/>
      <c r="M81" s="4" t="s">
        <v>1041</v>
      </c>
      <c r="N81" s="7" t="s">
        <v>1048</v>
      </c>
      <c r="O81" s="8" t="s">
        <v>592</v>
      </c>
      <c r="P81" s="10">
        <v>45721</v>
      </c>
    </row>
    <row r="82" spans="1:16" ht="90" x14ac:dyDescent="0.2">
      <c r="A82" s="3" t="s">
        <v>64</v>
      </c>
      <c r="B82" s="4" t="s">
        <v>64</v>
      </c>
      <c r="C82" s="4" t="s">
        <v>449</v>
      </c>
      <c r="D82" s="4" t="s">
        <v>704</v>
      </c>
      <c r="E82" s="4" t="s">
        <v>666</v>
      </c>
      <c r="F82" s="5">
        <v>30</v>
      </c>
      <c r="G82" s="6">
        <v>81900.75</v>
      </c>
      <c r="H82" s="12">
        <f>G82*0.1</f>
        <v>8190.0750000000007</v>
      </c>
      <c r="I82" s="13">
        <f>G82*0.15</f>
        <v>12285.112499999999</v>
      </c>
      <c r="J82" s="13">
        <f>G82+H82+I82</f>
        <v>102375.9375</v>
      </c>
      <c r="K82" s="13">
        <f>J82*1.1</f>
        <v>112613.53125000001</v>
      </c>
      <c r="L82" s="7"/>
      <c r="M82" s="4" t="s">
        <v>889</v>
      </c>
      <c r="N82" s="7" t="s">
        <v>988</v>
      </c>
      <c r="O82" s="8" t="s">
        <v>890</v>
      </c>
      <c r="P82" s="10">
        <v>45720</v>
      </c>
    </row>
    <row r="83" spans="1:16" ht="90" x14ac:dyDescent="0.2">
      <c r="A83" s="3" t="s">
        <v>64</v>
      </c>
      <c r="B83" s="4" t="s">
        <v>64</v>
      </c>
      <c r="C83" s="4" t="s">
        <v>535</v>
      </c>
      <c r="D83" s="4" t="s">
        <v>704</v>
      </c>
      <c r="E83" s="4" t="s">
        <v>666</v>
      </c>
      <c r="F83" s="5">
        <v>60</v>
      </c>
      <c r="G83" s="6">
        <v>70689.67</v>
      </c>
      <c r="H83" s="12">
        <f>G83*0.1</f>
        <v>7068.9670000000006</v>
      </c>
      <c r="I83" s="13">
        <f>G83*0.15</f>
        <v>10603.450499999999</v>
      </c>
      <c r="J83" s="13">
        <f>G83+H83+I83</f>
        <v>88362.087499999994</v>
      </c>
      <c r="K83" s="13">
        <f>J83*1.1</f>
        <v>97198.296249999999</v>
      </c>
      <c r="L83" s="7"/>
      <c r="M83" s="4" t="s">
        <v>889</v>
      </c>
      <c r="N83" s="7" t="s">
        <v>988</v>
      </c>
      <c r="O83" s="8" t="s">
        <v>891</v>
      </c>
      <c r="P83" s="10">
        <v>45720</v>
      </c>
    </row>
    <row r="84" spans="1:16" ht="90" x14ac:dyDescent="0.2">
      <c r="A84" s="3" t="s">
        <v>64</v>
      </c>
      <c r="B84" s="4" t="s">
        <v>64</v>
      </c>
      <c r="C84" s="4" t="s">
        <v>848</v>
      </c>
      <c r="D84" s="4" t="s">
        <v>704</v>
      </c>
      <c r="E84" s="4" t="s">
        <v>666</v>
      </c>
      <c r="F84" s="5">
        <v>60</v>
      </c>
      <c r="G84" s="6">
        <v>70777.94</v>
      </c>
      <c r="H84" s="12">
        <f>G84*0.1</f>
        <v>7077.7940000000008</v>
      </c>
      <c r="I84" s="13">
        <f>G84*0.15</f>
        <v>10616.691000000001</v>
      </c>
      <c r="J84" s="13">
        <f>G84+H84+I84</f>
        <v>88472.425000000003</v>
      </c>
      <c r="K84" s="13">
        <f>J84*1.1</f>
        <v>97319.66750000001</v>
      </c>
      <c r="L84" s="7"/>
      <c r="M84" s="4" t="s">
        <v>889</v>
      </c>
      <c r="N84" s="7" t="s">
        <v>988</v>
      </c>
      <c r="O84" s="8" t="s">
        <v>892</v>
      </c>
      <c r="P84" s="10">
        <v>45720</v>
      </c>
    </row>
    <row r="85" spans="1:16" ht="135" x14ac:dyDescent="0.2">
      <c r="A85" s="3" t="s">
        <v>127</v>
      </c>
      <c r="B85" s="4" t="s">
        <v>127</v>
      </c>
      <c r="C85" s="4" t="s">
        <v>324</v>
      </c>
      <c r="D85" s="4" t="s">
        <v>261</v>
      </c>
      <c r="E85" s="4" t="s">
        <v>313</v>
      </c>
      <c r="F85" s="5">
        <v>30</v>
      </c>
      <c r="G85" s="6">
        <v>1691.31</v>
      </c>
      <c r="H85" s="12">
        <f>G85*0.1</f>
        <v>169.131</v>
      </c>
      <c r="I85" s="13">
        <f>G85*0.15</f>
        <v>253.69649999999999</v>
      </c>
      <c r="J85" s="13">
        <f>G85+H85+I85</f>
        <v>2114.1374999999998</v>
      </c>
      <c r="K85" s="13">
        <f>J85*1.1</f>
        <v>2325.55125</v>
      </c>
      <c r="L85" s="7"/>
      <c r="M85" s="4" t="s">
        <v>1199</v>
      </c>
      <c r="N85" s="7" t="s">
        <v>1200</v>
      </c>
      <c r="O85" s="8" t="s">
        <v>1201</v>
      </c>
      <c r="P85" s="10">
        <v>45723</v>
      </c>
    </row>
    <row r="86" spans="1:16" ht="135" x14ac:dyDescent="0.2">
      <c r="A86" s="3" t="s">
        <v>127</v>
      </c>
      <c r="B86" s="4" t="s">
        <v>127</v>
      </c>
      <c r="C86" s="4" t="s">
        <v>325</v>
      </c>
      <c r="D86" s="4" t="s">
        <v>261</v>
      </c>
      <c r="E86" s="4" t="s">
        <v>313</v>
      </c>
      <c r="F86" s="5">
        <v>90</v>
      </c>
      <c r="G86" s="6">
        <v>5073.8999999999996</v>
      </c>
      <c r="H86" s="12">
        <f>G86*0.1</f>
        <v>507.39</v>
      </c>
      <c r="I86" s="13">
        <f>G86*0.15</f>
        <v>761.08499999999992</v>
      </c>
      <c r="J86" s="13">
        <f>G86+H86+I86</f>
        <v>6342.375</v>
      </c>
      <c r="K86" s="13">
        <f>J86*1.1</f>
        <v>6976.6125000000002</v>
      </c>
      <c r="L86" s="7"/>
      <c r="M86" s="4" t="s">
        <v>1199</v>
      </c>
      <c r="N86" s="7" t="s">
        <v>1200</v>
      </c>
      <c r="O86" s="8" t="s">
        <v>1203</v>
      </c>
      <c r="P86" s="10">
        <v>45723</v>
      </c>
    </row>
    <row r="87" spans="1:16" ht="135" x14ac:dyDescent="0.2">
      <c r="A87" s="3" t="s">
        <v>127</v>
      </c>
      <c r="B87" s="4" t="s">
        <v>127</v>
      </c>
      <c r="C87" s="4" t="s">
        <v>321</v>
      </c>
      <c r="D87" s="4" t="s">
        <v>261</v>
      </c>
      <c r="E87" s="4" t="s">
        <v>313</v>
      </c>
      <c r="F87" s="5">
        <v>30</v>
      </c>
      <c r="G87" s="6">
        <v>795.91</v>
      </c>
      <c r="H87" s="12">
        <f>G87*0.1</f>
        <v>79.591000000000008</v>
      </c>
      <c r="I87" s="13">
        <f>G87*0.15</f>
        <v>119.38649999999998</v>
      </c>
      <c r="J87" s="13">
        <f>G87+H87+I87</f>
        <v>994.88749999999993</v>
      </c>
      <c r="K87" s="13">
        <f>J87*1.1</f>
        <v>1094.37625</v>
      </c>
      <c r="L87" s="7"/>
      <c r="M87" s="4" t="s">
        <v>1199</v>
      </c>
      <c r="N87" s="7" t="s">
        <v>1200</v>
      </c>
      <c r="O87" s="8" t="s">
        <v>1202</v>
      </c>
      <c r="P87" s="10">
        <v>45723</v>
      </c>
    </row>
    <row r="88" spans="1:16" ht="135" x14ac:dyDescent="0.2">
      <c r="A88" s="3" t="s">
        <v>127</v>
      </c>
      <c r="B88" s="4" t="s">
        <v>1143</v>
      </c>
      <c r="C88" s="4" t="s">
        <v>324</v>
      </c>
      <c r="D88" s="4" t="s">
        <v>550</v>
      </c>
      <c r="E88" s="4" t="s">
        <v>313</v>
      </c>
      <c r="F88" s="5">
        <v>30</v>
      </c>
      <c r="G88" s="6">
        <v>1691.31</v>
      </c>
      <c r="H88" s="12">
        <f>G88*0.1</f>
        <v>169.131</v>
      </c>
      <c r="I88" s="13">
        <f>G88*0.15</f>
        <v>253.69649999999999</v>
      </c>
      <c r="J88" s="13">
        <f>G88+H88+I88</f>
        <v>2114.1374999999998</v>
      </c>
      <c r="K88" s="13">
        <f>J88*1.1</f>
        <v>2325.55125</v>
      </c>
      <c r="L88" s="7"/>
      <c r="M88" s="4" t="s">
        <v>1144</v>
      </c>
      <c r="N88" s="7" t="s">
        <v>1145</v>
      </c>
      <c r="O88" s="8" t="s">
        <v>1146</v>
      </c>
      <c r="P88" s="10">
        <v>45723</v>
      </c>
    </row>
    <row r="89" spans="1:16" ht="135" x14ac:dyDescent="0.2">
      <c r="A89" s="3" t="s">
        <v>127</v>
      </c>
      <c r="B89" s="4" t="s">
        <v>1143</v>
      </c>
      <c r="C89" s="4" t="s">
        <v>325</v>
      </c>
      <c r="D89" s="4" t="s">
        <v>550</v>
      </c>
      <c r="E89" s="4" t="s">
        <v>313</v>
      </c>
      <c r="F89" s="5">
        <v>90</v>
      </c>
      <c r="G89" s="6">
        <v>5073.8999999999996</v>
      </c>
      <c r="H89" s="12">
        <f>G89*0.1</f>
        <v>507.39</v>
      </c>
      <c r="I89" s="13">
        <f>G89*0.15</f>
        <v>761.08499999999992</v>
      </c>
      <c r="J89" s="13">
        <f>G89+H89+I89</f>
        <v>6342.375</v>
      </c>
      <c r="K89" s="13">
        <f>J89*1.1</f>
        <v>6976.6125000000002</v>
      </c>
      <c r="L89" s="7"/>
      <c r="M89" s="4" t="s">
        <v>1144</v>
      </c>
      <c r="N89" s="7" t="s">
        <v>1145</v>
      </c>
      <c r="O89" s="8" t="s">
        <v>1147</v>
      </c>
      <c r="P89" s="10">
        <v>45723</v>
      </c>
    </row>
    <row r="90" spans="1:16" ht="105" x14ac:dyDescent="0.2">
      <c r="A90" s="3" t="s">
        <v>20</v>
      </c>
      <c r="B90" s="4" t="s">
        <v>20</v>
      </c>
      <c r="C90" s="4" t="s">
        <v>463</v>
      </c>
      <c r="D90" s="4" t="s">
        <v>317</v>
      </c>
      <c r="E90" s="4" t="s">
        <v>197</v>
      </c>
      <c r="F90" s="5">
        <v>60</v>
      </c>
      <c r="G90" s="6">
        <v>13108.5</v>
      </c>
      <c r="H90" s="12">
        <f>G90*0.1</f>
        <v>1310.8500000000001</v>
      </c>
      <c r="I90" s="13">
        <f>G90*0.15</f>
        <v>1966.2749999999999</v>
      </c>
      <c r="J90" s="13">
        <f>G90+H90+I90</f>
        <v>16385.625</v>
      </c>
      <c r="K90" s="13">
        <f>J90*1.1</f>
        <v>18024.1875</v>
      </c>
      <c r="L90" s="7"/>
      <c r="M90" s="4" t="s">
        <v>1213</v>
      </c>
      <c r="N90" s="7" t="s">
        <v>1214</v>
      </c>
      <c r="O90" s="8" t="s">
        <v>1217</v>
      </c>
      <c r="P90" s="10">
        <v>45727</v>
      </c>
    </row>
    <row r="91" spans="1:16" ht="105" x14ac:dyDescent="0.2">
      <c r="A91" s="3" t="s">
        <v>20</v>
      </c>
      <c r="B91" s="4" t="s">
        <v>20</v>
      </c>
      <c r="C91" s="4" t="s">
        <v>459</v>
      </c>
      <c r="D91" s="4" t="s">
        <v>317</v>
      </c>
      <c r="E91" s="4" t="s">
        <v>197</v>
      </c>
      <c r="F91" s="5">
        <v>60</v>
      </c>
      <c r="G91" s="6">
        <v>19662.75</v>
      </c>
      <c r="H91" s="12">
        <f>G91*0.1</f>
        <v>1966.2750000000001</v>
      </c>
      <c r="I91" s="13">
        <f>G91*0.15</f>
        <v>2949.4124999999999</v>
      </c>
      <c r="J91" s="13">
        <f>G91+H91+I91</f>
        <v>24578.4375</v>
      </c>
      <c r="K91" s="13">
        <f>J91*1.1</f>
        <v>27036.281250000004</v>
      </c>
      <c r="L91" s="7"/>
      <c r="M91" s="4" t="s">
        <v>1213</v>
      </c>
      <c r="N91" s="7" t="s">
        <v>1214</v>
      </c>
      <c r="O91" s="8" t="s">
        <v>1216</v>
      </c>
      <c r="P91" s="10">
        <v>45727</v>
      </c>
    </row>
    <row r="92" spans="1:16" ht="105" x14ac:dyDescent="0.2">
      <c r="A92" s="3" t="s">
        <v>20</v>
      </c>
      <c r="B92" s="4" t="s">
        <v>20</v>
      </c>
      <c r="C92" s="4" t="s">
        <v>464</v>
      </c>
      <c r="D92" s="4" t="s">
        <v>317</v>
      </c>
      <c r="E92" s="4" t="s">
        <v>197</v>
      </c>
      <c r="F92" s="5">
        <v>30</v>
      </c>
      <c r="G92" s="6">
        <v>13108.5</v>
      </c>
      <c r="H92" s="12">
        <f>G92*0.1</f>
        <v>1310.8500000000001</v>
      </c>
      <c r="I92" s="13">
        <f>G92*0.15</f>
        <v>1966.2749999999999</v>
      </c>
      <c r="J92" s="13">
        <f>G92+H92+I92</f>
        <v>16385.625</v>
      </c>
      <c r="K92" s="13">
        <f>J92*1.1</f>
        <v>18024.1875</v>
      </c>
      <c r="L92" s="7"/>
      <c r="M92" s="4" t="s">
        <v>1213</v>
      </c>
      <c r="N92" s="7" t="s">
        <v>1214</v>
      </c>
      <c r="O92" s="8" t="s">
        <v>1215</v>
      </c>
      <c r="P92" s="10">
        <v>45727</v>
      </c>
    </row>
    <row r="93" spans="1:16" ht="135" x14ac:dyDescent="0.2">
      <c r="A93" s="3" t="s">
        <v>235</v>
      </c>
      <c r="B93" s="4" t="s">
        <v>235</v>
      </c>
      <c r="C93" s="4" t="s">
        <v>337</v>
      </c>
      <c r="D93" s="4" t="s">
        <v>261</v>
      </c>
      <c r="E93" s="4" t="s">
        <v>788</v>
      </c>
      <c r="F93" s="5">
        <v>30</v>
      </c>
      <c r="G93" s="6">
        <v>4123.03</v>
      </c>
      <c r="H93" s="12">
        <f>G93*0.1</f>
        <v>412.303</v>
      </c>
      <c r="I93" s="13">
        <f>G93*0.15</f>
        <v>618.45449999999994</v>
      </c>
      <c r="J93" s="13">
        <f>G93+H93+I93</f>
        <v>5153.7874999999995</v>
      </c>
      <c r="K93" s="13">
        <f>J93*1.1</f>
        <v>5669.1662500000002</v>
      </c>
      <c r="L93" s="7"/>
      <c r="M93" s="4" t="s">
        <v>1192</v>
      </c>
      <c r="N93" s="7" t="s">
        <v>1193</v>
      </c>
      <c r="O93" s="8" t="s">
        <v>1194</v>
      </c>
      <c r="P93" s="10">
        <v>45723</v>
      </c>
    </row>
    <row r="94" spans="1:16" ht="135" x14ac:dyDescent="0.2">
      <c r="A94" s="3" t="s">
        <v>235</v>
      </c>
      <c r="B94" s="4" t="s">
        <v>1133</v>
      </c>
      <c r="C94" s="4" t="s">
        <v>458</v>
      </c>
      <c r="D94" s="4" t="s">
        <v>468</v>
      </c>
      <c r="E94" s="4" t="s">
        <v>788</v>
      </c>
      <c r="F94" s="5">
        <v>30</v>
      </c>
      <c r="G94" s="6">
        <v>4123.03</v>
      </c>
      <c r="H94" s="12">
        <f>G94*0.1</f>
        <v>412.303</v>
      </c>
      <c r="I94" s="13">
        <f>G94*0.15</f>
        <v>618.45449999999994</v>
      </c>
      <c r="J94" s="13">
        <f>G94+H94+I94</f>
        <v>5153.7874999999995</v>
      </c>
      <c r="K94" s="13">
        <f>J94*1.1</f>
        <v>5669.1662500000002</v>
      </c>
      <c r="L94" s="7"/>
      <c r="M94" s="4" t="s">
        <v>1134</v>
      </c>
      <c r="N94" s="7" t="s">
        <v>1135</v>
      </c>
      <c r="O94" s="8" t="s">
        <v>1137</v>
      </c>
      <c r="P94" s="10">
        <v>45723</v>
      </c>
    </row>
    <row r="95" spans="1:16" ht="135" x14ac:dyDescent="0.2">
      <c r="A95" s="3" t="s">
        <v>235</v>
      </c>
      <c r="B95" s="4" t="s">
        <v>1133</v>
      </c>
      <c r="C95" s="4" t="s">
        <v>442</v>
      </c>
      <c r="D95" s="4" t="s">
        <v>468</v>
      </c>
      <c r="E95" s="4" t="s">
        <v>788</v>
      </c>
      <c r="F95" s="5">
        <v>30</v>
      </c>
      <c r="G95" s="6">
        <v>4123.03</v>
      </c>
      <c r="H95" s="12">
        <f>G95*0.1</f>
        <v>412.303</v>
      </c>
      <c r="I95" s="13">
        <f>G95*0.15</f>
        <v>618.45449999999994</v>
      </c>
      <c r="J95" s="13">
        <f>G95+H95+I95</f>
        <v>5153.7874999999995</v>
      </c>
      <c r="K95" s="13">
        <f>J95*1.1</f>
        <v>5669.1662500000002</v>
      </c>
      <c r="L95" s="7"/>
      <c r="M95" s="4" t="s">
        <v>1134</v>
      </c>
      <c r="N95" s="7" t="s">
        <v>1135</v>
      </c>
      <c r="O95" s="8" t="s">
        <v>1136</v>
      </c>
      <c r="P95" s="10">
        <v>45723</v>
      </c>
    </row>
    <row r="96" spans="1:16" ht="90" x14ac:dyDescent="0.2">
      <c r="A96" s="3" t="s">
        <v>205</v>
      </c>
      <c r="B96" s="4" t="s">
        <v>205</v>
      </c>
      <c r="C96" s="4" t="s">
        <v>227</v>
      </c>
      <c r="D96" s="4" t="s">
        <v>704</v>
      </c>
      <c r="E96" s="4" t="s">
        <v>224</v>
      </c>
      <c r="F96" s="5">
        <v>1</v>
      </c>
      <c r="G96" s="6">
        <v>2482.9</v>
      </c>
      <c r="H96" s="12">
        <f>G96*0.1</f>
        <v>248.29000000000002</v>
      </c>
      <c r="I96" s="13">
        <f>G96*0.15</f>
        <v>372.435</v>
      </c>
      <c r="J96" s="13">
        <f>G96+H96+I96</f>
        <v>3103.625</v>
      </c>
      <c r="K96" s="13">
        <f>J96*1.1</f>
        <v>3413.9875000000002</v>
      </c>
      <c r="L96" s="7"/>
      <c r="M96" s="4" t="s">
        <v>897</v>
      </c>
      <c r="N96" s="7" t="s">
        <v>988</v>
      </c>
      <c r="O96" s="8" t="s">
        <v>898</v>
      </c>
      <c r="P96" s="10">
        <v>45720</v>
      </c>
    </row>
    <row r="97" spans="1:16" ht="90" x14ac:dyDescent="0.2">
      <c r="A97" s="3" t="s">
        <v>205</v>
      </c>
      <c r="B97" s="4" t="s">
        <v>205</v>
      </c>
      <c r="C97" s="4" t="s">
        <v>225</v>
      </c>
      <c r="D97" s="4" t="s">
        <v>704</v>
      </c>
      <c r="E97" s="4" t="s">
        <v>224</v>
      </c>
      <c r="F97" s="5">
        <v>1</v>
      </c>
      <c r="G97" s="6">
        <v>9931.7000000000007</v>
      </c>
      <c r="H97" s="12">
        <f>G97*0.1</f>
        <v>993.17000000000007</v>
      </c>
      <c r="I97" s="13">
        <f>G97*0.15</f>
        <v>1489.7550000000001</v>
      </c>
      <c r="J97" s="13">
        <f>G97+H97+I97</f>
        <v>12414.625</v>
      </c>
      <c r="K97" s="13">
        <f>J97*1.1</f>
        <v>13656.087500000001</v>
      </c>
      <c r="L97" s="7"/>
      <c r="M97" s="4" t="s">
        <v>897</v>
      </c>
      <c r="N97" s="7" t="s">
        <v>988</v>
      </c>
      <c r="O97" s="8" t="s">
        <v>899</v>
      </c>
      <c r="P97" s="10">
        <v>45720</v>
      </c>
    </row>
    <row r="98" spans="1:16" ht="90" x14ac:dyDescent="0.2">
      <c r="A98" s="3" t="s">
        <v>205</v>
      </c>
      <c r="B98" s="4" t="s">
        <v>205</v>
      </c>
      <c r="C98" s="4" t="s">
        <v>27</v>
      </c>
      <c r="D98" s="4" t="s">
        <v>704</v>
      </c>
      <c r="E98" s="4" t="s">
        <v>224</v>
      </c>
      <c r="F98" s="5">
        <v>1</v>
      </c>
      <c r="G98" s="6">
        <v>12414.68</v>
      </c>
      <c r="H98" s="12">
        <f>G98*0.1</f>
        <v>1241.4680000000001</v>
      </c>
      <c r="I98" s="13">
        <f>G98*0.15</f>
        <v>1862.202</v>
      </c>
      <c r="J98" s="13">
        <f>G98+H98+I98</f>
        <v>15518.35</v>
      </c>
      <c r="K98" s="13">
        <f>J98*1.1</f>
        <v>17070.185000000001</v>
      </c>
      <c r="L98" s="7"/>
      <c r="M98" s="4" t="s">
        <v>897</v>
      </c>
      <c r="N98" s="7" t="s">
        <v>988</v>
      </c>
      <c r="O98" s="8" t="s">
        <v>900</v>
      </c>
      <c r="P98" s="10">
        <v>45720</v>
      </c>
    </row>
    <row r="99" spans="1:16" ht="90" x14ac:dyDescent="0.2">
      <c r="A99" s="3" t="s">
        <v>205</v>
      </c>
      <c r="B99" s="4" t="s">
        <v>205</v>
      </c>
      <c r="C99" s="4" t="s">
        <v>226</v>
      </c>
      <c r="D99" s="4" t="s">
        <v>704</v>
      </c>
      <c r="E99" s="4" t="s">
        <v>224</v>
      </c>
      <c r="F99" s="5">
        <v>1</v>
      </c>
      <c r="G99" s="6">
        <v>14897.6</v>
      </c>
      <c r="H99" s="12">
        <f>G99*0.1</f>
        <v>1489.7600000000002</v>
      </c>
      <c r="I99" s="13">
        <f>G99*0.15</f>
        <v>2234.64</v>
      </c>
      <c r="J99" s="13">
        <f>G99+H99+I99</f>
        <v>18622</v>
      </c>
      <c r="K99" s="13">
        <f>J99*1.1</f>
        <v>20484.2</v>
      </c>
      <c r="L99" s="7"/>
      <c r="M99" s="4" t="s">
        <v>897</v>
      </c>
      <c r="N99" s="7" t="s">
        <v>988</v>
      </c>
      <c r="O99" s="8" t="s">
        <v>901</v>
      </c>
      <c r="P99" s="10">
        <v>45720</v>
      </c>
    </row>
    <row r="100" spans="1:16" ht="90" x14ac:dyDescent="0.2">
      <c r="A100" s="3" t="s">
        <v>205</v>
      </c>
      <c r="B100" s="4" t="s">
        <v>205</v>
      </c>
      <c r="C100" s="4" t="s">
        <v>223</v>
      </c>
      <c r="D100" s="4" t="s">
        <v>704</v>
      </c>
      <c r="E100" s="4" t="s">
        <v>224</v>
      </c>
      <c r="F100" s="5">
        <v>1</v>
      </c>
      <c r="G100" s="6">
        <v>19863.5</v>
      </c>
      <c r="H100" s="12">
        <f>G100*0.1</f>
        <v>1986.3500000000001</v>
      </c>
      <c r="I100" s="13">
        <f>G100*0.15</f>
        <v>2979.5250000000001</v>
      </c>
      <c r="J100" s="13">
        <f>G100+H100+I100</f>
        <v>24829.375</v>
      </c>
      <c r="K100" s="13">
        <f>J100*1.1</f>
        <v>27312.312500000004</v>
      </c>
      <c r="L100" s="7"/>
      <c r="M100" s="4" t="s">
        <v>897</v>
      </c>
      <c r="N100" s="7" t="s">
        <v>988</v>
      </c>
      <c r="O100" s="8" t="s">
        <v>902</v>
      </c>
      <c r="P100" s="10">
        <v>45720</v>
      </c>
    </row>
    <row r="101" spans="1:16" ht="75" x14ac:dyDescent="0.2">
      <c r="A101" s="3" t="s">
        <v>21</v>
      </c>
      <c r="B101" s="4" t="s">
        <v>21</v>
      </c>
      <c r="C101" s="4" t="s">
        <v>94</v>
      </c>
      <c r="D101" s="4" t="s">
        <v>268</v>
      </c>
      <c r="E101" s="4" t="s">
        <v>140</v>
      </c>
      <c r="F101" s="5">
        <v>10</v>
      </c>
      <c r="G101" s="6">
        <v>186.2</v>
      </c>
      <c r="H101" s="12">
        <f>G101*0.14</f>
        <v>26.068000000000001</v>
      </c>
      <c r="I101" s="13">
        <f>G101*0.22</f>
        <v>40.963999999999999</v>
      </c>
      <c r="J101" s="13">
        <f>G101+H101+I101</f>
        <v>253.232</v>
      </c>
      <c r="K101" s="13">
        <f>J101*1.1</f>
        <v>278.55520000000001</v>
      </c>
      <c r="L101" s="7"/>
      <c r="M101" s="4" t="s">
        <v>22</v>
      </c>
      <c r="N101" s="7" t="s">
        <v>1172</v>
      </c>
      <c r="O101" s="8" t="s">
        <v>23</v>
      </c>
      <c r="P101" s="10">
        <v>45723</v>
      </c>
    </row>
    <row r="102" spans="1:16" ht="75" x14ac:dyDescent="0.2">
      <c r="A102" s="3" t="s">
        <v>24</v>
      </c>
      <c r="B102" s="4" t="s">
        <v>518</v>
      </c>
      <c r="C102" s="4" t="s">
        <v>611</v>
      </c>
      <c r="D102" s="4" t="s">
        <v>350</v>
      </c>
      <c r="E102" s="4" t="s">
        <v>124</v>
      </c>
      <c r="F102" s="5">
        <v>12</v>
      </c>
      <c r="G102" s="6">
        <v>139.58000000000001</v>
      </c>
      <c r="H102" s="12">
        <f>G102*0.14</f>
        <v>19.541200000000003</v>
      </c>
      <c r="I102" s="13">
        <f>G102*0.22</f>
        <v>30.707600000000003</v>
      </c>
      <c r="J102" s="13">
        <f>G102+H102+I102</f>
        <v>189.82880000000003</v>
      </c>
      <c r="K102" s="13">
        <f>J102*1.1</f>
        <v>208.81168000000005</v>
      </c>
      <c r="L102" s="7"/>
      <c r="M102" s="4" t="s">
        <v>354</v>
      </c>
      <c r="N102" s="7" t="s">
        <v>1211</v>
      </c>
      <c r="O102" s="8" t="s">
        <v>549</v>
      </c>
      <c r="P102" s="10">
        <v>45723</v>
      </c>
    </row>
    <row r="103" spans="1:16" ht="75" x14ac:dyDescent="0.2">
      <c r="A103" s="3" t="s">
        <v>25</v>
      </c>
      <c r="B103" s="4" t="s">
        <v>26</v>
      </c>
      <c r="C103" s="4" t="s">
        <v>454</v>
      </c>
      <c r="D103" s="4" t="s">
        <v>252</v>
      </c>
      <c r="E103" s="4" t="s">
        <v>149</v>
      </c>
      <c r="F103" s="5">
        <v>56</v>
      </c>
      <c r="G103" s="6">
        <v>1149.96</v>
      </c>
      <c r="H103" s="12">
        <f>G103*0.1</f>
        <v>114.99600000000001</v>
      </c>
      <c r="I103" s="13">
        <f>G103*0.15</f>
        <v>172.494</v>
      </c>
      <c r="J103" s="13">
        <f>G103+H103+I103</f>
        <v>1437.45</v>
      </c>
      <c r="K103" s="13">
        <f>J103*1.1</f>
        <v>1581.1950000000002</v>
      </c>
      <c r="L103" s="7"/>
      <c r="M103" s="4" t="s">
        <v>625</v>
      </c>
      <c r="N103" s="7" t="s">
        <v>1121</v>
      </c>
      <c r="O103" s="8" t="s">
        <v>627</v>
      </c>
      <c r="P103" s="10">
        <v>45723</v>
      </c>
    </row>
    <row r="104" spans="1:16" ht="75" x14ac:dyDescent="0.2">
      <c r="A104" s="3" t="s">
        <v>25</v>
      </c>
      <c r="B104" s="4" t="s">
        <v>26</v>
      </c>
      <c r="C104" s="4" t="s">
        <v>455</v>
      </c>
      <c r="D104" s="4" t="s">
        <v>252</v>
      </c>
      <c r="E104" s="4" t="s">
        <v>149</v>
      </c>
      <c r="F104" s="5">
        <v>56</v>
      </c>
      <c r="G104" s="6">
        <v>1159.83</v>
      </c>
      <c r="H104" s="12">
        <f>G104*0.1</f>
        <v>115.983</v>
      </c>
      <c r="I104" s="13">
        <f>G104*0.15</f>
        <v>173.97449999999998</v>
      </c>
      <c r="J104" s="13">
        <f>G104+H104+I104</f>
        <v>1449.7874999999999</v>
      </c>
      <c r="K104" s="13">
        <f>J104*1.1</f>
        <v>1594.7662500000001</v>
      </c>
      <c r="L104" s="7"/>
      <c r="M104" s="4" t="s">
        <v>625</v>
      </c>
      <c r="N104" s="7" t="s">
        <v>1121</v>
      </c>
      <c r="O104" s="8" t="s">
        <v>626</v>
      </c>
      <c r="P104" s="10">
        <v>45723</v>
      </c>
    </row>
    <row r="105" spans="1:16" ht="90" x14ac:dyDescent="0.2">
      <c r="A105" s="3" t="s">
        <v>88</v>
      </c>
      <c r="B105" s="4" t="s">
        <v>584</v>
      </c>
      <c r="C105" s="4" t="s">
        <v>721</v>
      </c>
      <c r="D105" s="4" t="s">
        <v>630</v>
      </c>
      <c r="E105" s="4" t="s">
        <v>160</v>
      </c>
      <c r="F105" s="5">
        <v>100</v>
      </c>
      <c r="G105" s="6">
        <v>51</v>
      </c>
      <c r="H105" s="12">
        <f>G105*0.17</f>
        <v>8.67</v>
      </c>
      <c r="I105" s="13">
        <f>G105*0.3</f>
        <v>15.299999999999999</v>
      </c>
      <c r="J105" s="13">
        <f>G105+H105+I105</f>
        <v>74.97</v>
      </c>
      <c r="K105" s="13">
        <f>J105*1.1</f>
        <v>82.466999999999999</v>
      </c>
      <c r="L105" s="7"/>
      <c r="M105" s="4" t="s">
        <v>1238</v>
      </c>
      <c r="N105" s="7" t="s">
        <v>1239</v>
      </c>
      <c r="O105" s="8" t="s">
        <v>1241</v>
      </c>
      <c r="P105" s="10">
        <v>45727</v>
      </c>
    </row>
    <row r="106" spans="1:16" ht="90" x14ac:dyDescent="0.2">
      <c r="A106" s="3" t="s">
        <v>88</v>
      </c>
      <c r="B106" s="4" t="s">
        <v>584</v>
      </c>
      <c r="C106" s="4" t="s">
        <v>1237</v>
      </c>
      <c r="D106" s="4" t="s">
        <v>630</v>
      </c>
      <c r="E106" s="4" t="s">
        <v>160</v>
      </c>
      <c r="F106" s="5">
        <v>100</v>
      </c>
      <c r="G106" s="6">
        <v>153</v>
      </c>
      <c r="H106" s="12">
        <f>G106*0.14</f>
        <v>21.42</v>
      </c>
      <c r="I106" s="13">
        <f>G106*0.22</f>
        <v>33.660000000000004</v>
      </c>
      <c r="J106" s="13">
        <f>G106+H106+I106</f>
        <v>208.08</v>
      </c>
      <c r="K106" s="13">
        <f>J106*1.1</f>
        <v>228.88800000000003</v>
      </c>
      <c r="L106" s="7"/>
      <c r="M106" s="4" t="s">
        <v>1238</v>
      </c>
      <c r="N106" s="7" t="s">
        <v>1239</v>
      </c>
      <c r="O106" s="8" t="s">
        <v>1240</v>
      </c>
      <c r="P106" s="10">
        <v>45727</v>
      </c>
    </row>
    <row r="107" spans="1:16" ht="135" x14ac:dyDescent="0.2">
      <c r="A107" s="3" t="s">
        <v>386</v>
      </c>
      <c r="B107" s="4" t="s">
        <v>1014</v>
      </c>
      <c r="C107" s="4" t="s">
        <v>1015</v>
      </c>
      <c r="D107" s="4" t="s">
        <v>468</v>
      </c>
      <c r="E107" s="4" t="s">
        <v>387</v>
      </c>
      <c r="F107" s="5">
        <v>100</v>
      </c>
      <c r="G107" s="6">
        <v>736.45</v>
      </c>
      <c r="H107" s="12">
        <f>G107*0.1</f>
        <v>73.64500000000001</v>
      </c>
      <c r="I107" s="13">
        <f>G107*0.15</f>
        <v>110.4675</v>
      </c>
      <c r="J107" s="13">
        <f>G107+H107+I107</f>
        <v>920.5625</v>
      </c>
      <c r="K107" s="13">
        <f>J107*1.1</f>
        <v>1012.6187500000001</v>
      </c>
      <c r="L107" s="7"/>
      <c r="M107" s="4" t="s">
        <v>1016</v>
      </c>
      <c r="N107" s="7" t="s">
        <v>1011</v>
      </c>
      <c r="O107" s="8" t="s">
        <v>1017</v>
      </c>
      <c r="P107" s="10">
        <v>45720</v>
      </c>
    </row>
    <row r="108" spans="1:16" ht="135" x14ac:dyDescent="0.2">
      <c r="A108" s="3" t="s">
        <v>386</v>
      </c>
      <c r="B108" s="4" t="s">
        <v>1014</v>
      </c>
      <c r="C108" s="4" t="s">
        <v>1020</v>
      </c>
      <c r="D108" s="4" t="s">
        <v>468</v>
      </c>
      <c r="E108" s="4" t="s">
        <v>387</v>
      </c>
      <c r="F108" s="5">
        <v>100</v>
      </c>
      <c r="G108" s="6">
        <v>981.83</v>
      </c>
      <c r="H108" s="12">
        <f>G108*0.1</f>
        <v>98.183000000000007</v>
      </c>
      <c r="I108" s="13">
        <f>G108*0.15</f>
        <v>147.27449999999999</v>
      </c>
      <c r="J108" s="13">
        <f>G108+H108+I108</f>
        <v>1227.2875000000001</v>
      </c>
      <c r="K108" s="13">
        <f>J108*1.1</f>
        <v>1350.0162500000004</v>
      </c>
      <c r="L108" s="7"/>
      <c r="M108" s="4" t="s">
        <v>1016</v>
      </c>
      <c r="N108" s="7" t="s">
        <v>1011</v>
      </c>
      <c r="O108" s="8" t="s">
        <v>1021</v>
      </c>
      <c r="P108" s="10">
        <v>45720</v>
      </c>
    </row>
    <row r="109" spans="1:16" ht="135" x14ac:dyDescent="0.2">
      <c r="A109" s="3" t="s">
        <v>386</v>
      </c>
      <c r="B109" s="4" t="s">
        <v>1014</v>
      </c>
      <c r="C109" s="4" t="s">
        <v>1018</v>
      </c>
      <c r="D109" s="4" t="s">
        <v>468</v>
      </c>
      <c r="E109" s="4" t="s">
        <v>387</v>
      </c>
      <c r="F109" s="5">
        <v>100</v>
      </c>
      <c r="G109" s="6">
        <v>552.30999999999995</v>
      </c>
      <c r="H109" s="12">
        <f>G109*0.1</f>
        <v>55.230999999999995</v>
      </c>
      <c r="I109" s="13">
        <f>G109*0.15</f>
        <v>82.846499999999992</v>
      </c>
      <c r="J109" s="13">
        <f>G109+H109+I109</f>
        <v>690.38749999999993</v>
      </c>
      <c r="K109" s="13">
        <f>J109*1.1</f>
        <v>759.42624999999998</v>
      </c>
      <c r="L109" s="7"/>
      <c r="M109" s="4" t="s">
        <v>1016</v>
      </c>
      <c r="N109" s="7" t="s">
        <v>1011</v>
      </c>
      <c r="O109" s="8" t="s">
        <v>1019</v>
      </c>
      <c r="P109" s="10">
        <v>45720</v>
      </c>
    </row>
    <row r="110" spans="1:16" ht="75" x14ac:dyDescent="0.2">
      <c r="A110" s="3" t="s">
        <v>117</v>
      </c>
      <c r="B110" s="4" t="s">
        <v>888</v>
      </c>
      <c r="C110" s="4" t="s">
        <v>487</v>
      </c>
      <c r="D110" s="4" t="s">
        <v>291</v>
      </c>
      <c r="E110" s="4" t="s">
        <v>145</v>
      </c>
      <c r="F110" s="5">
        <v>10</v>
      </c>
      <c r="G110" s="6">
        <v>574.30999999999995</v>
      </c>
      <c r="H110" s="12">
        <f>G110*0.1</f>
        <v>57.430999999999997</v>
      </c>
      <c r="I110" s="13">
        <f>G110*0.15</f>
        <v>86.146499999999989</v>
      </c>
      <c r="J110" s="13">
        <f>G110+H110+I110</f>
        <v>717.88749999999993</v>
      </c>
      <c r="K110" s="13">
        <f>J110*1.1</f>
        <v>789.67624999999998</v>
      </c>
      <c r="L110" s="7"/>
      <c r="M110" s="4" t="s">
        <v>118</v>
      </c>
      <c r="N110" s="7" t="s">
        <v>1119</v>
      </c>
      <c r="O110" s="8" t="s">
        <v>488</v>
      </c>
      <c r="P110" s="10">
        <v>45722</v>
      </c>
    </row>
    <row r="111" spans="1:16" ht="75" x14ac:dyDescent="0.2">
      <c r="A111" s="3" t="s">
        <v>117</v>
      </c>
      <c r="B111" s="4" t="s">
        <v>888</v>
      </c>
      <c r="C111" s="4" t="s">
        <v>487</v>
      </c>
      <c r="D111" s="4" t="s">
        <v>291</v>
      </c>
      <c r="E111" s="4" t="s">
        <v>145</v>
      </c>
      <c r="F111" s="5">
        <v>10</v>
      </c>
      <c r="G111" s="6">
        <v>574.30999999999995</v>
      </c>
      <c r="H111" s="12">
        <f>G111*0.1</f>
        <v>57.430999999999997</v>
      </c>
      <c r="I111" s="13">
        <f>G111*0.15</f>
        <v>86.146499999999989</v>
      </c>
      <c r="J111" s="13">
        <f>G111+H111+I111</f>
        <v>717.88749999999993</v>
      </c>
      <c r="K111" s="13">
        <f>J111*1.1</f>
        <v>789.67624999999998</v>
      </c>
      <c r="L111" s="7"/>
      <c r="M111" s="4" t="s">
        <v>906</v>
      </c>
      <c r="N111" s="7" t="s">
        <v>1119</v>
      </c>
      <c r="O111" s="8" t="s">
        <v>488</v>
      </c>
      <c r="P111" s="10">
        <v>45722</v>
      </c>
    </row>
    <row r="112" spans="1:16" ht="75" x14ac:dyDescent="0.2">
      <c r="A112" s="3" t="s">
        <v>117</v>
      </c>
      <c r="B112" s="4" t="s">
        <v>888</v>
      </c>
      <c r="C112" s="4" t="s">
        <v>489</v>
      </c>
      <c r="D112" s="4" t="s">
        <v>291</v>
      </c>
      <c r="E112" s="4" t="s">
        <v>145</v>
      </c>
      <c r="F112" s="5">
        <v>10</v>
      </c>
      <c r="G112" s="6">
        <v>703.87</v>
      </c>
      <c r="H112" s="12">
        <f>G112*0.1</f>
        <v>70.387</v>
      </c>
      <c r="I112" s="13">
        <f>G112*0.15</f>
        <v>105.5805</v>
      </c>
      <c r="J112" s="13">
        <f>G112+H112+I112</f>
        <v>879.83750000000009</v>
      </c>
      <c r="K112" s="13">
        <f>J112*1.1</f>
        <v>967.82125000000019</v>
      </c>
      <c r="L112" s="7"/>
      <c r="M112" s="4" t="s">
        <v>220</v>
      </c>
      <c r="N112" s="7" t="s">
        <v>1120</v>
      </c>
      <c r="O112" s="8" t="s">
        <v>490</v>
      </c>
      <c r="P112" s="10">
        <v>45722</v>
      </c>
    </row>
    <row r="113" spans="1:16" ht="75" x14ac:dyDescent="0.2">
      <c r="A113" s="3" t="s">
        <v>117</v>
      </c>
      <c r="B113" s="4" t="s">
        <v>888</v>
      </c>
      <c r="C113" s="4" t="s">
        <v>489</v>
      </c>
      <c r="D113" s="4" t="s">
        <v>291</v>
      </c>
      <c r="E113" s="4" t="s">
        <v>145</v>
      </c>
      <c r="F113" s="5">
        <v>10</v>
      </c>
      <c r="G113" s="6">
        <v>703.87</v>
      </c>
      <c r="H113" s="12">
        <f>G113*0.1</f>
        <v>70.387</v>
      </c>
      <c r="I113" s="13">
        <f>G113*0.15</f>
        <v>105.5805</v>
      </c>
      <c r="J113" s="13">
        <f>G113+H113+I113</f>
        <v>879.83750000000009</v>
      </c>
      <c r="K113" s="13">
        <f>J113*1.1</f>
        <v>967.82125000000019</v>
      </c>
      <c r="L113" s="7"/>
      <c r="M113" s="4" t="s">
        <v>908</v>
      </c>
      <c r="N113" s="7" t="s">
        <v>1120</v>
      </c>
      <c r="O113" s="8" t="s">
        <v>490</v>
      </c>
      <c r="P113" s="10">
        <v>45722</v>
      </c>
    </row>
    <row r="114" spans="1:16" ht="120" x14ac:dyDescent="0.2">
      <c r="A114" s="3" t="s">
        <v>438</v>
      </c>
      <c r="B114" s="4" t="s">
        <v>551</v>
      </c>
      <c r="C114" s="4" t="s">
        <v>439</v>
      </c>
      <c r="D114" s="4" t="s">
        <v>335</v>
      </c>
      <c r="E114" s="4" t="s">
        <v>212</v>
      </c>
      <c r="F114" s="5">
        <v>1</v>
      </c>
      <c r="G114" s="6">
        <v>380.7</v>
      </c>
      <c r="H114" s="12">
        <f>G114*0.14</f>
        <v>53.298000000000002</v>
      </c>
      <c r="I114" s="13">
        <f>G114*0.22</f>
        <v>83.754000000000005</v>
      </c>
      <c r="J114" s="13">
        <f>G114+H114+I114</f>
        <v>517.75199999999995</v>
      </c>
      <c r="K114" s="13">
        <f>J114*1.1</f>
        <v>569.52719999999999</v>
      </c>
      <c r="L114" s="7"/>
      <c r="M114" s="4" t="s">
        <v>719</v>
      </c>
      <c r="N114" s="7" t="s">
        <v>947</v>
      </c>
      <c r="O114" s="8" t="s">
        <v>440</v>
      </c>
      <c r="P114" s="10">
        <v>45719</v>
      </c>
    </row>
    <row r="115" spans="1:16" ht="120" x14ac:dyDescent="0.2">
      <c r="A115" s="3" t="s">
        <v>438</v>
      </c>
      <c r="B115" s="4" t="s">
        <v>551</v>
      </c>
      <c r="C115" s="4" t="s">
        <v>720</v>
      </c>
      <c r="D115" s="4" t="s">
        <v>335</v>
      </c>
      <c r="E115" s="4" t="s">
        <v>212</v>
      </c>
      <c r="F115" s="5">
        <v>5</v>
      </c>
      <c r="G115" s="6">
        <v>1894.97</v>
      </c>
      <c r="H115" s="12">
        <f>G115*0.1</f>
        <v>189.49700000000001</v>
      </c>
      <c r="I115" s="13">
        <f>G115*0.15</f>
        <v>284.24549999999999</v>
      </c>
      <c r="J115" s="13">
        <f>G115+H115+I115</f>
        <v>2368.7125000000001</v>
      </c>
      <c r="K115" s="13">
        <f>J115*1.1</f>
        <v>2605.5837500000002</v>
      </c>
      <c r="L115" s="7"/>
      <c r="M115" s="4" t="s">
        <v>719</v>
      </c>
      <c r="N115" s="7" t="s">
        <v>947</v>
      </c>
      <c r="O115" s="8" t="s">
        <v>552</v>
      </c>
      <c r="P115" s="10">
        <v>45719</v>
      </c>
    </row>
    <row r="116" spans="1:16" ht="120" x14ac:dyDescent="0.2">
      <c r="A116" s="3" t="s">
        <v>215</v>
      </c>
      <c r="B116" s="4" t="s">
        <v>708</v>
      </c>
      <c r="C116" s="4" t="s">
        <v>221</v>
      </c>
      <c r="D116" s="4" t="s">
        <v>335</v>
      </c>
      <c r="E116" s="4" t="s">
        <v>195</v>
      </c>
      <c r="F116" s="5">
        <v>10</v>
      </c>
      <c r="G116" s="6">
        <v>1160.08</v>
      </c>
      <c r="H116" s="12">
        <f>G116*0.1</f>
        <v>116.008</v>
      </c>
      <c r="I116" s="13">
        <f>G116*0.15</f>
        <v>174.01199999999997</v>
      </c>
      <c r="J116" s="13">
        <f>G116+H116+I116</f>
        <v>1450.1</v>
      </c>
      <c r="K116" s="13">
        <f>J116*1.1</f>
        <v>1595.1100000000001</v>
      </c>
      <c r="L116" s="7"/>
      <c r="M116" s="4" t="s">
        <v>709</v>
      </c>
      <c r="N116" s="7" t="s">
        <v>945</v>
      </c>
      <c r="O116" s="8" t="s">
        <v>216</v>
      </c>
      <c r="P116" s="10">
        <v>45719</v>
      </c>
    </row>
    <row r="117" spans="1:16" ht="120" x14ac:dyDescent="0.2">
      <c r="A117" s="3" t="s">
        <v>215</v>
      </c>
      <c r="B117" s="4" t="s">
        <v>708</v>
      </c>
      <c r="C117" s="4" t="s">
        <v>710</v>
      </c>
      <c r="D117" s="4" t="s">
        <v>335</v>
      </c>
      <c r="E117" s="4" t="s">
        <v>195</v>
      </c>
      <c r="F117" s="5">
        <v>5</v>
      </c>
      <c r="G117" s="6">
        <v>649.19000000000005</v>
      </c>
      <c r="H117" s="12">
        <f>G117*0.1</f>
        <v>64.919000000000011</v>
      </c>
      <c r="I117" s="13">
        <f>G117*0.15</f>
        <v>97.378500000000003</v>
      </c>
      <c r="J117" s="13">
        <f>G117+H117+I117</f>
        <v>811.48750000000007</v>
      </c>
      <c r="K117" s="13">
        <f>J117*1.1</f>
        <v>892.63625000000013</v>
      </c>
      <c r="L117" s="7"/>
      <c r="M117" s="4" t="s">
        <v>709</v>
      </c>
      <c r="N117" s="7" t="s">
        <v>945</v>
      </c>
      <c r="O117" s="8" t="s">
        <v>218</v>
      </c>
      <c r="P117" s="10">
        <v>45719</v>
      </c>
    </row>
    <row r="118" spans="1:16" ht="120" x14ac:dyDescent="0.2">
      <c r="A118" s="3" t="s">
        <v>215</v>
      </c>
      <c r="B118" s="4" t="s">
        <v>673</v>
      </c>
      <c r="C118" s="4" t="s">
        <v>675</v>
      </c>
      <c r="D118" s="4" t="s">
        <v>335</v>
      </c>
      <c r="E118" s="4" t="s">
        <v>195</v>
      </c>
      <c r="F118" s="5">
        <v>50</v>
      </c>
      <c r="G118" s="6">
        <v>467.83</v>
      </c>
      <c r="H118" s="12">
        <f>G118*0.14</f>
        <v>65.496200000000002</v>
      </c>
      <c r="I118" s="13">
        <f>G118*0.22</f>
        <v>102.9226</v>
      </c>
      <c r="J118" s="13">
        <f>G118+H118+I118</f>
        <v>636.24879999999996</v>
      </c>
      <c r="K118" s="13">
        <f>J118*1.1</f>
        <v>699.87368000000004</v>
      </c>
      <c r="L118" s="7"/>
      <c r="M118" s="4" t="s">
        <v>674</v>
      </c>
      <c r="N118" s="7" t="s">
        <v>945</v>
      </c>
      <c r="O118" s="8" t="s">
        <v>217</v>
      </c>
      <c r="P118" s="10">
        <v>45719</v>
      </c>
    </row>
    <row r="119" spans="1:16" ht="120" x14ac:dyDescent="0.2">
      <c r="A119" s="3" t="s">
        <v>215</v>
      </c>
      <c r="B119" s="4" t="s">
        <v>673</v>
      </c>
      <c r="C119" s="4" t="s">
        <v>575</v>
      </c>
      <c r="D119" s="4" t="s">
        <v>335</v>
      </c>
      <c r="E119" s="4" t="s">
        <v>195</v>
      </c>
      <c r="F119" s="5">
        <v>100</v>
      </c>
      <c r="G119" s="6">
        <v>840.08</v>
      </c>
      <c r="H119" s="12">
        <f>G119*0.1</f>
        <v>84.00800000000001</v>
      </c>
      <c r="I119" s="13">
        <f>G119*0.15</f>
        <v>126.012</v>
      </c>
      <c r="J119" s="13">
        <f>G119+H119+I119</f>
        <v>1050.1000000000001</v>
      </c>
      <c r="K119" s="13">
        <f>J119*1.1</f>
        <v>1155.1100000000004</v>
      </c>
      <c r="L119" s="7"/>
      <c r="M119" s="4" t="s">
        <v>674</v>
      </c>
      <c r="N119" s="7" t="s">
        <v>945</v>
      </c>
      <c r="O119" s="8" t="s">
        <v>520</v>
      </c>
      <c r="P119" s="10">
        <v>45719</v>
      </c>
    </row>
    <row r="120" spans="1:16" ht="120" x14ac:dyDescent="0.2">
      <c r="A120" s="3" t="s">
        <v>106</v>
      </c>
      <c r="B120" s="4" t="s">
        <v>107</v>
      </c>
      <c r="C120" s="4" t="s">
        <v>393</v>
      </c>
      <c r="D120" s="4" t="s">
        <v>545</v>
      </c>
      <c r="E120" s="4" t="s">
        <v>394</v>
      </c>
      <c r="F120" s="5">
        <v>5</v>
      </c>
      <c r="G120" s="6">
        <v>1735.43</v>
      </c>
      <c r="H120" s="12">
        <f>G120*0.1</f>
        <v>173.54300000000001</v>
      </c>
      <c r="I120" s="13">
        <f>G120*0.15</f>
        <v>260.31450000000001</v>
      </c>
      <c r="J120" s="13">
        <f>G120+H120+I120</f>
        <v>2169.2874999999999</v>
      </c>
      <c r="K120" s="13">
        <f>J120*1.1</f>
        <v>2386.2162499999999</v>
      </c>
      <c r="L120" s="7"/>
      <c r="M120" s="4" t="s">
        <v>108</v>
      </c>
      <c r="N120" s="7" t="s">
        <v>935</v>
      </c>
      <c r="O120" s="8" t="s">
        <v>109</v>
      </c>
      <c r="P120" s="10">
        <v>45719</v>
      </c>
    </row>
    <row r="121" spans="1:16" ht="135" x14ac:dyDescent="0.2">
      <c r="A121" s="3" t="s">
        <v>106</v>
      </c>
      <c r="B121" s="4" t="s">
        <v>107</v>
      </c>
      <c r="C121" s="4" t="s">
        <v>546</v>
      </c>
      <c r="D121" s="4" t="s">
        <v>544</v>
      </c>
      <c r="E121" s="4" t="s">
        <v>394</v>
      </c>
      <c r="F121" s="5">
        <v>5</v>
      </c>
      <c r="G121" s="6">
        <v>1735.43</v>
      </c>
      <c r="H121" s="12">
        <f>G121*0.1</f>
        <v>173.54300000000001</v>
      </c>
      <c r="I121" s="13">
        <f>G121*0.15</f>
        <v>260.31450000000001</v>
      </c>
      <c r="J121" s="13">
        <f>G121+H121+I121</f>
        <v>2169.2874999999999</v>
      </c>
      <c r="K121" s="13">
        <f>J121*1.1</f>
        <v>2386.2162499999999</v>
      </c>
      <c r="L121" s="7"/>
      <c r="M121" s="4" t="s">
        <v>108</v>
      </c>
      <c r="N121" s="7" t="s">
        <v>935</v>
      </c>
      <c r="O121" s="8" t="s">
        <v>460</v>
      </c>
      <c r="P121" s="10">
        <v>45719</v>
      </c>
    </row>
    <row r="122" spans="1:16" ht="135" x14ac:dyDescent="0.2">
      <c r="A122" s="3" t="s">
        <v>106</v>
      </c>
      <c r="B122" s="4" t="s">
        <v>753</v>
      </c>
      <c r="C122" s="4" t="s">
        <v>754</v>
      </c>
      <c r="D122" s="4" t="s">
        <v>311</v>
      </c>
      <c r="E122" s="4" t="s">
        <v>394</v>
      </c>
      <c r="F122" s="5">
        <v>5</v>
      </c>
      <c r="G122" s="6">
        <v>1659.69</v>
      </c>
      <c r="H122" s="12">
        <f>G122*0.1</f>
        <v>165.96900000000002</v>
      </c>
      <c r="I122" s="13">
        <f>G122*0.15</f>
        <v>248.95349999999999</v>
      </c>
      <c r="J122" s="13">
        <f>G122+H122+I122</f>
        <v>2074.6125000000002</v>
      </c>
      <c r="K122" s="13">
        <f>J122*1.1</f>
        <v>2282.0737500000005</v>
      </c>
      <c r="L122" s="7"/>
      <c r="M122" s="4" t="s">
        <v>755</v>
      </c>
      <c r="N122" s="7" t="s">
        <v>935</v>
      </c>
      <c r="O122" s="8" t="s">
        <v>756</v>
      </c>
      <c r="P122" s="10">
        <v>45719</v>
      </c>
    </row>
    <row r="123" spans="1:16" ht="135" x14ac:dyDescent="0.2">
      <c r="A123" s="3" t="s">
        <v>106</v>
      </c>
      <c r="B123" s="4" t="s">
        <v>753</v>
      </c>
      <c r="C123" s="4" t="s">
        <v>759</v>
      </c>
      <c r="D123" s="4" t="s">
        <v>311</v>
      </c>
      <c r="E123" s="4" t="s">
        <v>394</v>
      </c>
      <c r="F123" s="5">
        <v>5</v>
      </c>
      <c r="G123" s="6">
        <v>1659.69</v>
      </c>
      <c r="H123" s="12">
        <f>G123*0.1</f>
        <v>165.96900000000002</v>
      </c>
      <c r="I123" s="13">
        <f>G123*0.15</f>
        <v>248.95349999999999</v>
      </c>
      <c r="J123" s="13">
        <f>G123+H123+I123</f>
        <v>2074.6125000000002</v>
      </c>
      <c r="K123" s="13">
        <f>J123*1.1</f>
        <v>2282.0737500000005</v>
      </c>
      <c r="L123" s="7"/>
      <c r="M123" s="4" t="s">
        <v>755</v>
      </c>
      <c r="N123" s="7" t="s">
        <v>935</v>
      </c>
      <c r="O123" s="8" t="s">
        <v>760</v>
      </c>
      <c r="P123" s="10">
        <v>45719</v>
      </c>
    </row>
    <row r="124" spans="1:16" ht="135" x14ac:dyDescent="0.2">
      <c r="A124" s="3" t="s">
        <v>106</v>
      </c>
      <c r="B124" s="4" t="s">
        <v>753</v>
      </c>
      <c r="C124" s="4" t="s">
        <v>757</v>
      </c>
      <c r="D124" s="4" t="s">
        <v>311</v>
      </c>
      <c r="E124" s="4" t="s">
        <v>394</v>
      </c>
      <c r="F124" s="5">
        <v>5</v>
      </c>
      <c r="G124" s="6">
        <v>1659.69</v>
      </c>
      <c r="H124" s="12">
        <f>G124*0.1</f>
        <v>165.96900000000002</v>
      </c>
      <c r="I124" s="13">
        <f>G124*0.15</f>
        <v>248.95349999999999</v>
      </c>
      <c r="J124" s="13">
        <f>G124+H124+I124</f>
        <v>2074.6125000000002</v>
      </c>
      <c r="K124" s="13">
        <f>J124*1.1</f>
        <v>2282.0737500000005</v>
      </c>
      <c r="L124" s="7"/>
      <c r="M124" s="4" t="s">
        <v>755</v>
      </c>
      <c r="N124" s="7" t="s">
        <v>935</v>
      </c>
      <c r="O124" s="8" t="s">
        <v>758</v>
      </c>
      <c r="P124" s="10">
        <v>45719</v>
      </c>
    </row>
    <row r="125" spans="1:16" ht="165" x14ac:dyDescent="0.2">
      <c r="A125" s="3" t="s">
        <v>106</v>
      </c>
      <c r="B125" s="4" t="s">
        <v>595</v>
      </c>
      <c r="C125" s="4" t="s">
        <v>661</v>
      </c>
      <c r="D125" s="4" t="s">
        <v>279</v>
      </c>
      <c r="E125" s="4" t="s">
        <v>394</v>
      </c>
      <c r="F125" s="5">
        <v>5</v>
      </c>
      <c r="G125" s="6">
        <v>1701.85</v>
      </c>
      <c r="H125" s="12">
        <f>G125*0.1</f>
        <v>170.185</v>
      </c>
      <c r="I125" s="13">
        <f>G125*0.15</f>
        <v>255.27749999999997</v>
      </c>
      <c r="J125" s="13">
        <f>G125+H125+I125</f>
        <v>2127.3125</v>
      </c>
      <c r="K125" s="13">
        <f>J125*1.1</f>
        <v>2340.0437500000003</v>
      </c>
      <c r="L125" s="7"/>
      <c r="M125" s="4" t="s">
        <v>596</v>
      </c>
      <c r="N125" s="7" t="s">
        <v>935</v>
      </c>
      <c r="O125" s="8" t="s">
        <v>597</v>
      </c>
      <c r="P125" s="10">
        <v>45719</v>
      </c>
    </row>
    <row r="126" spans="1:16" ht="135" x14ac:dyDescent="0.2">
      <c r="A126" s="3" t="s">
        <v>106</v>
      </c>
      <c r="B126" s="4" t="s">
        <v>603</v>
      </c>
      <c r="C126" s="4" t="s">
        <v>546</v>
      </c>
      <c r="D126" s="4" t="s">
        <v>752</v>
      </c>
      <c r="E126" s="4" t="s">
        <v>394</v>
      </c>
      <c r="F126" s="5">
        <v>5</v>
      </c>
      <c r="G126" s="6">
        <v>1632.65</v>
      </c>
      <c r="H126" s="12">
        <f>G126*0.1</f>
        <v>163.26500000000001</v>
      </c>
      <c r="I126" s="13">
        <f>G126*0.15</f>
        <v>244.89750000000001</v>
      </c>
      <c r="J126" s="13">
        <f>G126+H126+I126</f>
        <v>2040.8125000000002</v>
      </c>
      <c r="K126" s="13">
        <f>J126*1.1</f>
        <v>2244.8937500000006</v>
      </c>
      <c r="L126" s="7"/>
      <c r="M126" s="4" t="s">
        <v>604</v>
      </c>
      <c r="N126" s="7" t="s">
        <v>935</v>
      </c>
      <c r="O126" s="8" t="s">
        <v>605</v>
      </c>
      <c r="P126" s="10">
        <v>45719</v>
      </c>
    </row>
    <row r="127" spans="1:16" ht="135" x14ac:dyDescent="0.2">
      <c r="A127" s="3" t="s">
        <v>106</v>
      </c>
      <c r="B127" s="4" t="s">
        <v>603</v>
      </c>
      <c r="C127" s="4" t="s">
        <v>546</v>
      </c>
      <c r="D127" s="4" t="s">
        <v>545</v>
      </c>
      <c r="E127" s="4" t="s">
        <v>394</v>
      </c>
      <c r="F127" s="5">
        <v>5</v>
      </c>
      <c r="G127" s="6">
        <v>1632.65</v>
      </c>
      <c r="H127" s="12">
        <f>G127*0.1</f>
        <v>163.26500000000001</v>
      </c>
      <c r="I127" s="13">
        <f>G127*0.15</f>
        <v>244.89750000000001</v>
      </c>
      <c r="J127" s="13">
        <f>G127+H127+I127</f>
        <v>2040.8125000000002</v>
      </c>
      <c r="K127" s="13">
        <f>J127*1.1</f>
        <v>2244.8937500000006</v>
      </c>
      <c r="L127" s="7"/>
      <c r="M127" s="4" t="s">
        <v>604</v>
      </c>
      <c r="N127" s="7" t="s">
        <v>935</v>
      </c>
      <c r="O127" s="8" t="s">
        <v>605</v>
      </c>
      <c r="P127" s="10">
        <v>45719</v>
      </c>
    </row>
    <row r="128" spans="1:16" ht="135" x14ac:dyDescent="0.2">
      <c r="A128" s="3" t="s">
        <v>177</v>
      </c>
      <c r="B128" s="4" t="s">
        <v>177</v>
      </c>
      <c r="C128" s="4" t="s">
        <v>392</v>
      </c>
      <c r="D128" s="4" t="s">
        <v>287</v>
      </c>
      <c r="E128" s="4" t="s">
        <v>178</v>
      </c>
      <c r="F128" s="5">
        <v>5</v>
      </c>
      <c r="G128" s="6">
        <v>2519.8200000000002</v>
      </c>
      <c r="H128" s="12">
        <f>G128*0.1</f>
        <v>251.98200000000003</v>
      </c>
      <c r="I128" s="13">
        <f>G128*0.15</f>
        <v>377.97300000000001</v>
      </c>
      <c r="J128" s="13">
        <f>G128+H128+I128</f>
        <v>3149.7750000000001</v>
      </c>
      <c r="K128" s="13">
        <f>J128*1.1</f>
        <v>3464.7525000000005</v>
      </c>
      <c r="L128" s="7"/>
      <c r="M128" s="4" t="s">
        <v>1268</v>
      </c>
      <c r="N128" s="7" t="s">
        <v>1261</v>
      </c>
      <c r="O128" s="8" t="s">
        <v>1269</v>
      </c>
      <c r="P128" s="10">
        <v>45726</v>
      </c>
    </row>
    <row r="129" spans="1:16" ht="135" x14ac:dyDescent="0.2">
      <c r="A129" s="3" t="s">
        <v>75</v>
      </c>
      <c r="B129" s="4" t="s">
        <v>360</v>
      </c>
      <c r="C129" s="4" t="s">
        <v>232</v>
      </c>
      <c r="D129" s="4" t="s">
        <v>287</v>
      </c>
      <c r="E129" s="4" t="s">
        <v>137</v>
      </c>
      <c r="F129" s="5">
        <v>1</v>
      </c>
      <c r="G129" s="6">
        <v>399.24</v>
      </c>
      <c r="H129" s="12">
        <f>G129*0.14</f>
        <v>55.893600000000006</v>
      </c>
      <c r="I129" s="13">
        <f>G129*0.22</f>
        <v>87.832800000000006</v>
      </c>
      <c r="J129" s="13">
        <f>G129+H129+I129</f>
        <v>542.96640000000002</v>
      </c>
      <c r="K129" s="13">
        <f>J129*1.1</f>
        <v>597.26304000000005</v>
      </c>
      <c r="L129" s="7"/>
      <c r="M129" s="4" t="s">
        <v>1259</v>
      </c>
      <c r="N129" s="7" t="s">
        <v>1261</v>
      </c>
      <c r="O129" s="8" t="s">
        <v>1267</v>
      </c>
      <c r="P129" s="10">
        <v>45726</v>
      </c>
    </row>
    <row r="130" spans="1:16" ht="135" x14ac:dyDescent="0.2">
      <c r="A130" s="3" t="s">
        <v>75</v>
      </c>
      <c r="B130" s="4" t="s">
        <v>360</v>
      </c>
      <c r="C130" s="4" t="s">
        <v>192</v>
      </c>
      <c r="D130" s="4" t="s">
        <v>287</v>
      </c>
      <c r="E130" s="4" t="s">
        <v>137</v>
      </c>
      <c r="F130" s="5">
        <v>5</v>
      </c>
      <c r="G130" s="6">
        <v>854.37</v>
      </c>
      <c r="H130" s="12">
        <f>G130*0.1</f>
        <v>85.437000000000012</v>
      </c>
      <c r="I130" s="13">
        <f>G130*0.15</f>
        <v>128.15549999999999</v>
      </c>
      <c r="J130" s="13">
        <f>G130+H130+I130</f>
        <v>1067.9625000000001</v>
      </c>
      <c r="K130" s="13">
        <f>J130*1.1</f>
        <v>1174.7587500000002</v>
      </c>
      <c r="L130" s="7"/>
      <c r="M130" s="4" t="s">
        <v>1259</v>
      </c>
      <c r="N130" s="7" t="s">
        <v>1261</v>
      </c>
      <c r="O130" s="8" t="s">
        <v>1266</v>
      </c>
      <c r="P130" s="10">
        <v>45726</v>
      </c>
    </row>
    <row r="131" spans="1:16" ht="135" x14ac:dyDescent="0.2">
      <c r="A131" s="3" t="s">
        <v>75</v>
      </c>
      <c r="B131" s="4" t="s">
        <v>360</v>
      </c>
      <c r="C131" s="4" t="s">
        <v>138</v>
      </c>
      <c r="D131" s="4" t="s">
        <v>287</v>
      </c>
      <c r="E131" s="4" t="s">
        <v>137</v>
      </c>
      <c r="F131" s="5">
        <v>5</v>
      </c>
      <c r="G131" s="6">
        <v>833.94</v>
      </c>
      <c r="H131" s="12">
        <f>G131*0.1</f>
        <v>83.394000000000005</v>
      </c>
      <c r="I131" s="13">
        <f>G131*0.15</f>
        <v>125.09100000000001</v>
      </c>
      <c r="J131" s="13">
        <f>G131+H131+I131</f>
        <v>1042.4250000000002</v>
      </c>
      <c r="K131" s="13">
        <f>J131*1.1</f>
        <v>1146.6675000000002</v>
      </c>
      <c r="L131" s="7"/>
      <c r="M131" s="4" t="s">
        <v>1259</v>
      </c>
      <c r="N131" s="7" t="s">
        <v>1255</v>
      </c>
      <c r="O131" s="8" t="s">
        <v>1260</v>
      </c>
      <c r="P131" s="10">
        <v>45726</v>
      </c>
    </row>
    <row r="132" spans="1:16" ht="135" x14ac:dyDescent="0.2">
      <c r="A132" s="3" t="s">
        <v>103</v>
      </c>
      <c r="B132" s="4" t="s">
        <v>359</v>
      </c>
      <c r="C132" s="4" t="s">
        <v>233</v>
      </c>
      <c r="D132" s="4" t="s">
        <v>287</v>
      </c>
      <c r="E132" s="4" t="s">
        <v>142</v>
      </c>
      <c r="F132" s="5">
        <v>1</v>
      </c>
      <c r="G132" s="6">
        <v>399.24</v>
      </c>
      <c r="H132" s="12">
        <f>G132*0.14</f>
        <v>55.893600000000006</v>
      </c>
      <c r="I132" s="13">
        <f>G132*0.22</f>
        <v>87.832800000000006</v>
      </c>
      <c r="J132" s="13">
        <f>G132+H132+I132</f>
        <v>542.96640000000002</v>
      </c>
      <c r="K132" s="13">
        <f>J132*1.1</f>
        <v>597.26304000000005</v>
      </c>
      <c r="L132" s="7"/>
      <c r="M132" s="4" t="s">
        <v>1254</v>
      </c>
      <c r="N132" s="7" t="s">
        <v>1261</v>
      </c>
      <c r="O132" s="8" t="s">
        <v>1263</v>
      </c>
      <c r="P132" s="10">
        <v>45726</v>
      </c>
    </row>
    <row r="133" spans="1:16" ht="135" x14ac:dyDescent="0.2">
      <c r="A133" s="3" t="s">
        <v>103</v>
      </c>
      <c r="B133" s="4" t="s">
        <v>359</v>
      </c>
      <c r="C133" s="4" t="s">
        <v>234</v>
      </c>
      <c r="D133" s="4" t="s">
        <v>287</v>
      </c>
      <c r="E133" s="4" t="s">
        <v>142</v>
      </c>
      <c r="F133" s="5">
        <v>5</v>
      </c>
      <c r="G133" s="6">
        <v>872.42</v>
      </c>
      <c r="H133" s="12">
        <f>G133*0.1</f>
        <v>87.242000000000004</v>
      </c>
      <c r="I133" s="13">
        <f>G133*0.15</f>
        <v>130.863</v>
      </c>
      <c r="J133" s="13">
        <f>G133+H133+I133</f>
        <v>1090.5249999999999</v>
      </c>
      <c r="K133" s="13">
        <f>J133*1.1</f>
        <v>1199.5774999999999</v>
      </c>
      <c r="L133" s="7"/>
      <c r="M133" s="4" t="s">
        <v>1254</v>
      </c>
      <c r="N133" s="7" t="s">
        <v>1261</v>
      </c>
      <c r="O133" s="8" t="s">
        <v>1262</v>
      </c>
      <c r="P133" s="10">
        <v>45726</v>
      </c>
    </row>
    <row r="134" spans="1:16" ht="135" x14ac:dyDescent="0.2">
      <c r="A134" s="3" t="s">
        <v>103</v>
      </c>
      <c r="B134" s="4" t="s">
        <v>359</v>
      </c>
      <c r="C134" s="4" t="s">
        <v>377</v>
      </c>
      <c r="D134" s="4" t="s">
        <v>287</v>
      </c>
      <c r="E134" s="4" t="s">
        <v>142</v>
      </c>
      <c r="F134" s="5">
        <v>5</v>
      </c>
      <c r="G134" s="6">
        <v>1074.22</v>
      </c>
      <c r="H134" s="12">
        <f>G134*0.1</f>
        <v>107.42200000000001</v>
      </c>
      <c r="I134" s="13">
        <f>G134*0.15</f>
        <v>161.13300000000001</v>
      </c>
      <c r="J134" s="13">
        <f>G134+H134+I134</f>
        <v>1342.7750000000001</v>
      </c>
      <c r="K134" s="13">
        <f>J134*1.1</f>
        <v>1477.0525000000002</v>
      </c>
      <c r="L134" s="7"/>
      <c r="M134" s="4" t="s">
        <v>1254</v>
      </c>
      <c r="N134" s="7" t="s">
        <v>1255</v>
      </c>
      <c r="O134" s="8" t="s">
        <v>1256</v>
      </c>
      <c r="P134" s="10">
        <v>45726</v>
      </c>
    </row>
    <row r="135" spans="1:16" ht="135" x14ac:dyDescent="0.2">
      <c r="A135" s="3" t="s">
        <v>102</v>
      </c>
      <c r="B135" s="4" t="s">
        <v>361</v>
      </c>
      <c r="C135" s="4" t="s">
        <v>232</v>
      </c>
      <c r="D135" s="4" t="s">
        <v>287</v>
      </c>
      <c r="E135" s="4" t="s">
        <v>143</v>
      </c>
      <c r="F135" s="5">
        <v>1</v>
      </c>
      <c r="G135" s="6">
        <v>399.24</v>
      </c>
      <c r="H135" s="12">
        <f>G135*0.14</f>
        <v>55.893600000000006</v>
      </c>
      <c r="I135" s="13">
        <f>G135*0.22</f>
        <v>87.832800000000006</v>
      </c>
      <c r="J135" s="13">
        <f>G135+H135+I135</f>
        <v>542.96640000000002</v>
      </c>
      <c r="K135" s="13">
        <f>J135*1.1</f>
        <v>597.26304000000005</v>
      </c>
      <c r="L135" s="7"/>
      <c r="M135" s="4" t="s">
        <v>1257</v>
      </c>
      <c r="N135" s="7" t="s">
        <v>1261</v>
      </c>
      <c r="O135" s="8" t="s">
        <v>1265</v>
      </c>
      <c r="P135" s="10">
        <v>45726</v>
      </c>
    </row>
    <row r="136" spans="1:16" ht="135" x14ac:dyDescent="0.2">
      <c r="A136" s="3" t="s">
        <v>102</v>
      </c>
      <c r="B136" s="4" t="s">
        <v>361</v>
      </c>
      <c r="C136" s="4" t="s">
        <v>192</v>
      </c>
      <c r="D136" s="4" t="s">
        <v>287</v>
      </c>
      <c r="E136" s="4" t="s">
        <v>143</v>
      </c>
      <c r="F136" s="5">
        <v>5</v>
      </c>
      <c r="G136" s="6">
        <v>842.22</v>
      </c>
      <c r="H136" s="12">
        <f>G136*0.1</f>
        <v>84.222000000000008</v>
      </c>
      <c r="I136" s="13">
        <f>G136*0.15</f>
        <v>126.333</v>
      </c>
      <c r="J136" s="13">
        <f>G136+H136+I136</f>
        <v>1052.7750000000001</v>
      </c>
      <c r="K136" s="13">
        <f>J136*1.1</f>
        <v>1158.0525000000002</v>
      </c>
      <c r="L136" s="7"/>
      <c r="M136" s="4" t="s">
        <v>1257</v>
      </c>
      <c r="N136" s="7" t="s">
        <v>1261</v>
      </c>
      <c r="O136" s="8" t="s">
        <v>1264</v>
      </c>
      <c r="P136" s="10">
        <v>45726</v>
      </c>
    </row>
    <row r="137" spans="1:16" ht="135" x14ac:dyDescent="0.2">
      <c r="A137" s="3" t="s">
        <v>102</v>
      </c>
      <c r="B137" s="4" t="s">
        <v>361</v>
      </c>
      <c r="C137" s="4" t="s">
        <v>138</v>
      </c>
      <c r="D137" s="4" t="s">
        <v>287</v>
      </c>
      <c r="E137" s="4" t="s">
        <v>143</v>
      </c>
      <c r="F137" s="5">
        <v>5</v>
      </c>
      <c r="G137" s="6">
        <v>1074.22</v>
      </c>
      <c r="H137" s="12">
        <f>G137*0.1</f>
        <v>107.42200000000001</v>
      </c>
      <c r="I137" s="13">
        <f>G137*0.15</f>
        <v>161.13300000000001</v>
      </c>
      <c r="J137" s="13">
        <f>G137+H137+I137</f>
        <v>1342.7750000000001</v>
      </c>
      <c r="K137" s="13">
        <f>J137*1.1</f>
        <v>1477.0525000000002</v>
      </c>
      <c r="L137" s="7"/>
      <c r="M137" s="4" t="s">
        <v>1257</v>
      </c>
      <c r="N137" s="7" t="s">
        <v>1255</v>
      </c>
      <c r="O137" s="8" t="s">
        <v>1258</v>
      </c>
      <c r="P137" s="10">
        <v>45726</v>
      </c>
    </row>
    <row r="138" spans="1:16" ht="90" x14ac:dyDescent="0.2">
      <c r="A138" s="3" t="s">
        <v>238</v>
      </c>
      <c r="B138" s="4" t="s">
        <v>618</v>
      </c>
      <c r="C138" s="4" t="s">
        <v>989</v>
      </c>
      <c r="D138" s="4" t="s">
        <v>879</v>
      </c>
      <c r="E138" s="4" t="s">
        <v>239</v>
      </c>
      <c r="F138" s="5">
        <v>1</v>
      </c>
      <c r="G138" s="6">
        <v>80755.179999999993</v>
      </c>
      <c r="H138" s="12">
        <f>G138*0.1</f>
        <v>8075.518</v>
      </c>
      <c r="I138" s="13">
        <f>G138*0.15</f>
        <v>12113.276999999998</v>
      </c>
      <c r="J138" s="13">
        <f>G138+H138+I138</f>
        <v>100943.97499999999</v>
      </c>
      <c r="K138" s="13">
        <f>J138*1.1</f>
        <v>111038.3725</v>
      </c>
      <c r="L138" s="7"/>
      <c r="M138" s="4" t="s">
        <v>990</v>
      </c>
      <c r="N138" s="7" t="s">
        <v>991</v>
      </c>
      <c r="O138" s="8" t="s">
        <v>992</v>
      </c>
      <c r="P138" s="10">
        <v>45720</v>
      </c>
    </row>
    <row r="139" spans="1:16" ht="120" x14ac:dyDescent="0.2">
      <c r="A139" s="3" t="s">
        <v>101</v>
      </c>
      <c r="B139" s="4" t="s">
        <v>101</v>
      </c>
      <c r="C139" s="4" t="s">
        <v>553</v>
      </c>
      <c r="D139" s="4" t="s">
        <v>677</v>
      </c>
      <c r="E139" s="4" t="s">
        <v>154</v>
      </c>
      <c r="F139" s="5">
        <v>1</v>
      </c>
      <c r="G139" s="6">
        <v>712.72</v>
      </c>
      <c r="H139" s="12">
        <f>G139*0.1</f>
        <v>71.272000000000006</v>
      </c>
      <c r="I139" s="13">
        <f>G139*0.15</f>
        <v>106.908</v>
      </c>
      <c r="J139" s="13">
        <f>G139+H139+I139</f>
        <v>890.90000000000009</v>
      </c>
      <c r="K139" s="13">
        <f>J139*1.1</f>
        <v>979.99000000000012</v>
      </c>
      <c r="L139" s="7"/>
      <c r="M139" s="4" t="s">
        <v>1242</v>
      </c>
      <c r="N139" s="7" t="s">
        <v>1243</v>
      </c>
      <c r="O139" s="8" t="s">
        <v>689</v>
      </c>
      <c r="P139" s="10">
        <v>45726</v>
      </c>
    </row>
    <row r="140" spans="1:16" ht="120" x14ac:dyDescent="0.2">
      <c r="A140" s="3" t="s">
        <v>101</v>
      </c>
      <c r="B140" s="4" t="s">
        <v>101</v>
      </c>
      <c r="C140" s="4" t="s">
        <v>554</v>
      </c>
      <c r="D140" s="4" t="s">
        <v>677</v>
      </c>
      <c r="E140" s="4" t="s">
        <v>154</v>
      </c>
      <c r="F140" s="5">
        <v>1</v>
      </c>
      <c r="G140" s="6">
        <v>1659.71</v>
      </c>
      <c r="H140" s="12">
        <f>G140*0.1</f>
        <v>165.971</v>
      </c>
      <c r="I140" s="13">
        <f>G140*0.15</f>
        <v>248.95650000000001</v>
      </c>
      <c r="J140" s="13">
        <f>G140+H140+I140</f>
        <v>2074.6374999999998</v>
      </c>
      <c r="K140" s="13">
        <f>J140*1.1</f>
        <v>2282.1012500000002</v>
      </c>
      <c r="L140" s="7"/>
      <c r="M140" s="4" t="s">
        <v>1242</v>
      </c>
      <c r="N140" s="7" t="s">
        <v>1243</v>
      </c>
      <c r="O140" s="8" t="s">
        <v>688</v>
      </c>
      <c r="P140" s="10">
        <v>45726</v>
      </c>
    </row>
    <row r="141" spans="1:16" ht="120" x14ac:dyDescent="0.2">
      <c r="A141" s="3" t="s">
        <v>101</v>
      </c>
      <c r="B141" s="4" t="s">
        <v>101</v>
      </c>
      <c r="C141" s="4" t="s">
        <v>523</v>
      </c>
      <c r="D141" s="4" t="s">
        <v>677</v>
      </c>
      <c r="E141" s="4" t="s">
        <v>154</v>
      </c>
      <c r="F141" s="5">
        <v>1</v>
      </c>
      <c r="G141" s="6">
        <v>363.67</v>
      </c>
      <c r="H141" s="12">
        <f>G141*0.14</f>
        <v>50.913800000000009</v>
      </c>
      <c r="I141" s="13">
        <f>G141*0.22</f>
        <v>80.007400000000004</v>
      </c>
      <c r="J141" s="13">
        <f>G141+H141+I141</f>
        <v>494.59120000000001</v>
      </c>
      <c r="K141" s="13">
        <f>J141*1.1</f>
        <v>544.05032000000006</v>
      </c>
      <c r="L141" s="7"/>
      <c r="M141" s="4" t="s">
        <v>1242</v>
      </c>
      <c r="N141" s="7" t="s">
        <v>1243</v>
      </c>
      <c r="O141" s="8" t="s">
        <v>687</v>
      </c>
      <c r="P141" s="10">
        <v>45726</v>
      </c>
    </row>
    <row r="142" spans="1:16" ht="375" x14ac:dyDescent="0.2">
      <c r="A142" s="3" t="s">
        <v>101</v>
      </c>
      <c r="B142" s="4" t="s">
        <v>853</v>
      </c>
      <c r="C142" s="4" t="s">
        <v>167</v>
      </c>
      <c r="D142" s="4" t="s">
        <v>524</v>
      </c>
      <c r="E142" s="4" t="s">
        <v>154</v>
      </c>
      <c r="F142" s="5">
        <v>1</v>
      </c>
      <c r="G142" s="6">
        <v>1007.92</v>
      </c>
      <c r="H142" s="12">
        <f>G142*0.1</f>
        <v>100.792</v>
      </c>
      <c r="I142" s="13">
        <f>G142*0.15</f>
        <v>151.18799999999999</v>
      </c>
      <c r="J142" s="13">
        <f>G142+H142+I142</f>
        <v>1259.9000000000001</v>
      </c>
      <c r="K142" s="13">
        <f>J142*1.1</f>
        <v>1385.89</v>
      </c>
      <c r="L142" s="7"/>
      <c r="M142" s="4" t="s">
        <v>854</v>
      </c>
      <c r="N142" s="7" t="s">
        <v>1049</v>
      </c>
      <c r="O142" s="8" t="s">
        <v>1050</v>
      </c>
      <c r="P142" s="10">
        <v>45721</v>
      </c>
    </row>
    <row r="143" spans="1:16" ht="375" x14ac:dyDescent="0.2">
      <c r="A143" s="3" t="s">
        <v>101</v>
      </c>
      <c r="B143" s="4" t="s">
        <v>853</v>
      </c>
      <c r="C143" s="4" t="s">
        <v>168</v>
      </c>
      <c r="D143" s="4" t="s">
        <v>524</v>
      </c>
      <c r="E143" s="4" t="s">
        <v>154</v>
      </c>
      <c r="F143" s="5">
        <v>1</v>
      </c>
      <c r="G143" s="6">
        <v>2245.56</v>
      </c>
      <c r="H143" s="12">
        <f>G143*0.1</f>
        <v>224.55600000000001</v>
      </c>
      <c r="I143" s="13">
        <f>G143*0.15</f>
        <v>336.834</v>
      </c>
      <c r="J143" s="13">
        <f>G143+H143+I143</f>
        <v>2806.95</v>
      </c>
      <c r="K143" s="13">
        <f>J143*1.1</f>
        <v>3087.645</v>
      </c>
      <c r="L143" s="7"/>
      <c r="M143" s="4" t="s">
        <v>854</v>
      </c>
      <c r="N143" s="7" t="s">
        <v>1049</v>
      </c>
      <c r="O143" s="8" t="s">
        <v>1051</v>
      </c>
      <c r="P143" s="10">
        <v>45721</v>
      </c>
    </row>
    <row r="144" spans="1:16" ht="375" x14ac:dyDescent="0.2">
      <c r="A144" s="3" t="s">
        <v>101</v>
      </c>
      <c r="B144" s="4" t="s">
        <v>853</v>
      </c>
      <c r="C144" s="4" t="s">
        <v>153</v>
      </c>
      <c r="D144" s="4" t="s">
        <v>524</v>
      </c>
      <c r="E144" s="4" t="s">
        <v>154</v>
      </c>
      <c r="F144" s="5">
        <v>1</v>
      </c>
      <c r="G144" s="6">
        <v>4751.1400000000003</v>
      </c>
      <c r="H144" s="12">
        <f>G144*0.1</f>
        <v>475.11400000000003</v>
      </c>
      <c r="I144" s="13">
        <f>G144*0.15</f>
        <v>712.67100000000005</v>
      </c>
      <c r="J144" s="13">
        <f>G144+H144+I144</f>
        <v>5938.9250000000011</v>
      </c>
      <c r="K144" s="13">
        <f>J144*1.1</f>
        <v>6532.8175000000019</v>
      </c>
      <c r="L144" s="7"/>
      <c r="M144" s="4" t="s">
        <v>854</v>
      </c>
      <c r="N144" s="7" t="s">
        <v>1049</v>
      </c>
      <c r="O144" s="8" t="s">
        <v>1052</v>
      </c>
      <c r="P144" s="10">
        <v>45721</v>
      </c>
    </row>
    <row r="145" spans="1:16" ht="90" x14ac:dyDescent="0.2">
      <c r="A145" s="3" t="s">
        <v>80</v>
      </c>
      <c r="B145" s="4" t="s">
        <v>665</v>
      </c>
      <c r="C145" s="4" t="s">
        <v>190</v>
      </c>
      <c r="D145" s="4" t="s">
        <v>1283</v>
      </c>
      <c r="E145" s="4" t="s">
        <v>191</v>
      </c>
      <c r="F145" s="5">
        <v>10</v>
      </c>
      <c r="G145" s="6">
        <v>139.5</v>
      </c>
      <c r="H145" s="12">
        <f>G145*0.14</f>
        <v>19.53</v>
      </c>
      <c r="I145" s="13">
        <f>G145*0.22</f>
        <v>30.69</v>
      </c>
      <c r="J145" s="13">
        <f>G145+H145+I145</f>
        <v>189.72</v>
      </c>
      <c r="K145" s="13">
        <f>J145*1.1</f>
        <v>208.69200000000001</v>
      </c>
      <c r="L145" s="7"/>
      <c r="M145" s="4" t="s">
        <v>1284</v>
      </c>
      <c r="N145" s="7" t="s">
        <v>1285</v>
      </c>
      <c r="O145" s="8" t="s">
        <v>404</v>
      </c>
      <c r="P145" s="10">
        <v>45726</v>
      </c>
    </row>
    <row r="146" spans="1:16" ht="105" x14ac:dyDescent="0.2">
      <c r="A146" s="3" t="s">
        <v>28</v>
      </c>
      <c r="B146" s="4" t="s">
        <v>28</v>
      </c>
      <c r="C146" s="4" t="s">
        <v>281</v>
      </c>
      <c r="D146" s="4" t="s">
        <v>257</v>
      </c>
      <c r="E146" s="4" t="s">
        <v>126</v>
      </c>
      <c r="F146" s="5">
        <v>10</v>
      </c>
      <c r="G146" s="6">
        <v>205.76</v>
      </c>
      <c r="H146" s="12">
        <f>G146*0.14</f>
        <v>28.8064</v>
      </c>
      <c r="I146" s="13">
        <f>G146*0.22</f>
        <v>45.267199999999995</v>
      </c>
      <c r="J146" s="13">
        <f>G146+H146+I146</f>
        <v>279.83359999999999</v>
      </c>
      <c r="K146" s="13">
        <f>J146*1.1</f>
        <v>307.81695999999999</v>
      </c>
      <c r="L146" s="7"/>
      <c r="M146" s="4" t="s">
        <v>653</v>
      </c>
      <c r="N146" s="7" t="s">
        <v>931</v>
      </c>
      <c r="O146" s="8" t="s">
        <v>697</v>
      </c>
      <c r="P146" s="10">
        <v>45728</v>
      </c>
    </row>
    <row r="147" spans="1:16" ht="105" x14ac:dyDescent="0.2">
      <c r="A147" s="3" t="s">
        <v>28</v>
      </c>
      <c r="B147" s="4" t="s">
        <v>28</v>
      </c>
      <c r="C147" s="4" t="s">
        <v>281</v>
      </c>
      <c r="D147" s="4" t="s">
        <v>257</v>
      </c>
      <c r="E147" s="4" t="s">
        <v>126</v>
      </c>
      <c r="F147" s="5">
        <v>10</v>
      </c>
      <c r="G147" s="6">
        <v>205.76</v>
      </c>
      <c r="H147" s="12">
        <f>G147*0.14</f>
        <v>28.8064</v>
      </c>
      <c r="I147" s="13">
        <f>G147*0.22</f>
        <v>45.267199999999995</v>
      </c>
      <c r="J147" s="13">
        <f>G147+H147+I147</f>
        <v>279.83359999999999</v>
      </c>
      <c r="K147" s="13">
        <f>J147*1.1</f>
        <v>307.81695999999999</v>
      </c>
      <c r="L147" s="7"/>
      <c r="M147" s="4" t="s">
        <v>653</v>
      </c>
      <c r="N147" s="7" t="s">
        <v>931</v>
      </c>
      <c r="O147" s="8" t="s">
        <v>655</v>
      </c>
      <c r="P147" s="10">
        <v>45728</v>
      </c>
    </row>
    <row r="148" spans="1:16" ht="105" x14ac:dyDescent="0.2">
      <c r="A148" s="3" t="s">
        <v>28</v>
      </c>
      <c r="B148" s="4" t="s">
        <v>28</v>
      </c>
      <c r="C148" s="4" t="s">
        <v>281</v>
      </c>
      <c r="D148" s="4" t="s">
        <v>257</v>
      </c>
      <c r="E148" s="4" t="s">
        <v>126</v>
      </c>
      <c r="F148" s="5">
        <v>10</v>
      </c>
      <c r="G148" s="6">
        <v>205.76</v>
      </c>
      <c r="H148" s="12">
        <f>G148*0.14</f>
        <v>28.8064</v>
      </c>
      <c r="I148" s="13">
        <f>G148*0.22</f>
        <v>45.267199999999995</v>
      </c>
      <c r="J148" s="13">
        <f>G148+H148+I148</f>
        <v>279.83359999999999</v>
      </c>
      <c r="K148" s="13">
        <f>J148*1.1</f>
        <v>307.81695999999999</v>
      </c>
      <c r="L148" s="7"/>
      <c r="M148" s="4" t="s">
        <v>741</v>
      </c>
      <c r="N148" s="7" t="s">
        <v>931</v>
      </c>
      <c r="O148" s="8" t="s">
        <v>654</v>
      </c>
      <c r="P148" s="10">
        <v>45728</v>
      </c>
    </row>
    <row r="149" spans="1:16" ht="105" x14ac:dyDescent="0.2">
      <c r="A149" s="3" t="s">
        <v>28</v>
      </c>
      <c r="B149" s="4" t="s">
        <v>28</v>
      </c>
      <c r="C149" s="4" t="s">
        <v>281</v>
      </c>
      <c r="D149" s="4" t="s">
        <v>257</v>
      </c>
      <c r="E149" s="4" t="s">
        <v>126</v>
      </c>
      <c r="F149" s="5">
        <v>10</v>
      </c>
      <c r="G149" s="6">
        <v>205.76</v>
      </c>
      <c r="H149" s="12">
        <f>G149*0.14</f>
        <v>28.8064</v>
      </c>
      <c r="I149" s="13">
        <f>G149*0.22</f>
        <v>45.267199999999995</v>
      </c>
      <c r="J149" s="13">
        <f>G149+H149+I149</f>
        <v>279.83359999999999</v>
      </c>
      <c r="K149" s="13">
        <f>J149*1.1</f>
        <v>307.81695999999999</v>
      </c>
      <c r="L149" s="7"/>
      <c r="M149" s="4" t="s">
        <v>741</v>
      </c>
      <c r="N149" s="7" t="s">
        <v>931</v>
      </c>
      <c r="O149" s="8" t="s">
        <v>655</v>
      </c>
      <c r="P149" s="10">
        <v>45728</v>
      </c>
    </row>
    <row r="150" spans="1:16" ht="105" x14ac:dyDescent="0.2">
      <c r="A150" s="3" t="s">
        <v>28</v>
      </c>
      <c r="B150" s="4" t="s">
        <v>28</v>
      </c>
      <c r="C150" s="4" t="s">
        <v>280</v>
      </c>
      <c r="D150" s="4" t="s">
        <v>257</v>
      </c>
      <c r="E150" s="4" t="s">
        <v>126</v>
      </c>
      <c r="F150" s="5">
        <v>10</v>
      </c>
      <c r="G150" s="6">
        <v>377.06</v>
      </c>
      <c r="H150" s="12">
        <f>G150*0.14</f>
        <v>52.788400000000003</v>
      </c>
      <c r="I150" s="13">
        <f>G150*0.22</f>
        <v>82.953199999999995</v>
      </c>
      <c r="J150" s="13">
        <f>G150+H150+I150</f>
        <v>512.80160000000001</v>
      </c>
      <c r="K150" s="13">
        <f>J150*1.1</f>
        <v>564.08176000000003</v>
      </c>
      <c r="L150" s="7"/>
      <c r="M150" s="4" t="s">
        <v>364</v>
      </c>
      <c r="N150" s="7" t="s">
        <v>931</v>
      </c>
      <c r="O150" s="8" t="s">
        <v>365</v>
      </c>
      <c r="P150" s="10">
        <v>45728</v>
      </c>
    </row>
    <row r="151" spans="1:16" ht="105" x14ac:dyDescent="0.2">
      <c r="A151" s="3" t="s">
        <v>28</v>
      </c>
      <c r="B151" s="4" t="s">
        <v>28</v>
      </c>
      <c r="C151" s="4" t="s">
        <v>280</v>
      </c>
      <c r="D151" s="4" t="s">
        <v>257</v>
      </c>
      <c r="E151" s="4" t="s">
        <v>126</v>
      </c>
      <c r="F151" s="5">
        <v>10</v>
      </c>
      <c r="G151" s="6">
        <v>377.06</v>
      </c>
      <c r="H151" s="12">
        <f>G151*0.14</f>
        <v>52.788400000000003</v>
      </c>
      <c r="I151" s="13">
        <f>G151*0.22</f>
        <v>82.953199999999995</v>
      </c>
      <c r="J151" s="13">
        <f>G151+H151+I151</f>
        <v>512.80160000000001</v>
      </c>
      <c r="K151" s="13">
        <f>J151*1.1</f>
        <v>564.08176000000003</v>
      </c>
      <c r="L151" s="7"/>
      <c r="M151" s="4" t="s">
        <v>685</v>
      </c>
      <c r="N151" s="7" t="s">
        <v>931</v>
      </c>
      <c r="O151" s="8" t="s">
        <v>686</v>
      </c>
      <c r="P151" s="10">
        <v>45728</v>
      </c>
    </row>
    <row r="152" spans="1:16" ht="105" x14ac:dyDescent="0.2">
      <c r="A152" s="3" t="s">
        <v>28</v>
      </c>
      <c r="B152" s="4" t="s">
        <v>28</v>
      </c>
      <c r="C152" s="4" t="s">
        <v>466</v>
      </c>
      <c r="D152" s="4" t="s">
        <v>257</v>
      </c>
      <c r="E152" s="4" t="s">
        <v>126</v>
      </c>
      <c r="F152" s="5">
        <v>14</v>
      </c>
      <c r="G152" s="6">
        <v>527.88</v>
      </c>
      <c r="H152" s="12">
        <f>G152*0.1</f>
        <v>52.788000000000004</v>
      </c>
      <c r="I152" s="13">
        <f>G152*0.15</f>
        <v>79.182000000000002</v>
      </c>
      <c r="J152" s="13">
        <f>G152+H152+I152</f>
        <v>659.85</v>
      </c>
      <c r="K152" s="13">
        <f>J152*1.1</f>
        <v>725.83500000000004</v>
      </c>
      <c r="L152" s="7"/>
      <c r="M152" s="4" t="s">
        <v>685</v>
      </c>
      <c r="N152" s="7" t="s">
        <v>931</v>
      </c>
      <c r="O152" s="8" t="s">
        <v>718</v>
      </c>
      <c r="P152" s="10">
        <v>45728</v>
      </c>
    </row>
    <row r="153" spans="1:16" ht="75" x14ac:dyDescent="0.2">
      <c r="A153" s="3" t="s">
        <v>28</v>
      </c>
      <c r="B153" s="4" t="s">
        <v>465</v>
      </c>
      <c r="C153" s="4" t="s">
        <v>400</v>
      </c>
      <c r="D153" s="4" t="s">
        <v>260</v>
      </c>
      <c r="E153" s="4" t="s">
        <v>126</v>
      </c>
      <c r="F153" s="5">
        <v>14</v>
      </c>
      <c r="G153" s="6">
        <v>244.44</v>
      </c>
      <c r="H153" s="12">
        <f>G153*0.14</f>
        <v>34.221600000000002</v>
      </c>
      <c r="I153" s="13">
        <f>G153*0.22</f>
        <v>53.776800000000001</v>
      </c>
      <c r="J153" s="13">
        <f>G153+H153+I153</f>
        <v>332.4384</v>
      </c>
      <c r="K153" s="13">
        <f>J153*1.1</f>
        <v>365.68224000000004</v>
      </c>
      <c r="L153" s="7"/>
      <c r="M153" s="4" t="s">
        <v>430</v>
      </c>
      <c r="N153" s="7" t="s">
        <v>931</v>
      </c>
      <c r="O153" s="8" t="s">
        <v>568</v>
      </c>
      <c r="P153" s="10">
        <v>45728</v>
      </c>
    </row>
    <row r="154" spans="1:16" ht="105" x14ac:dyDescent="0.2">
      <c r="A154" s="3" t="s">
        <v>28</v>
      </c>
      <c r="B154" s="4" t="s">
        <v>465</v>
      </c>
      <c r="C154" s="4" t="s">
        <v>466</v>
      </c>
      <c r="D154" s="4" t="s">
        <v>260</v>
      </c>
      <c r="E154" s="4" t="s">
        <v>126</v>
      </c>
      <c r="F154" s="5">
        <v>14</v>
      </c>
      <c r="G154" s="6">
        <v>414.4</v>
      </c>
      <c r="H154" s="12">
        <f>G154*0.14</f>
        <v>58.016000000000005</v>
      </c>
      <c r="I154" s="13">
        <f>G154*0.22</f>
        <v>91.167999999999992</v>
      </c>
      <c r="J154" s="13">
        <f>G154+H154+I154</f>
        <v>563.58399999999995</v>
      </c>
      <c r="K154" s="13">
        <f>J154*1.1</f>
        <v>619.94240000000002</v>
      </c>
      <c r="L154" s="7"/>
      <c r="M154" s="4" t="s">
        <v>411</v>
      </c>
      <c r="N154" s="7" t="s">
        <v>931</v>
      </c>
      <c r="O154" s="8" t="s">
        <v>467</v>
      </c>
      <c r="P154" s="10">
        <v>45728</v>
      </c>
    </row>
    <row r="155" spans="1:16" ht="105" x14ac:dyDescent="0.2">
      <c r="A155" s="3" t="s">
        <v>28</v>
      </c>
      <c r="B155" s="4" t="s">
        <v>465</v>
      </c>
      <c r="C155" s="4" t="s">
        <v>466</v>
      </c>
      <c r="D155" s="4" t="s">
        <v>260</v>
      </c>
      <c r="E155" s="4" t="s">
        <v>126</v>
      </c>
      <c r="F155" s="5">
        <v>14</v>
      </c>
      <c r="G155" s="6">
        <v>414.4</v>
      </c>
      <c r="H155" s="12">
        <f>G155*0.14</f>
        <v>58.016000000000005</v>
      </c>
      <c r="I155" s="13">
        <f>G155*0.22</f>
        <v>91.167999999999992</v>
      </c>
      <c r="J155" s="13">
        <f>G155+H155+I155</f>
        <v>563.58399999999995</v>
      </c>
      <c r="K155" s="13">
        <f>J155*1.1</f>
        <v>619.94240000000002</v>
      </c>
      <c r="L155" s="7"/>
      <c r="M155" s="4" t="s">
        <v>822</v>
      </c>
      <c r="N155" s="7" t="s">
        <v>931</v>
      </c>
      <c r="O155" s="8" t="s">
        <v>467</v>
      </c>
      <c r="P155" s="10">
        <v>45728</v>
      </c>
    </row>
    <row r="156" spans="1:16" ht="75" x14ac:dyDescent="0.2">
      <c r="A156" s="3" t="s">
        <v>28</v>
      </c>
      <c r="B156" s="4" t="s">
        <v>345</v>
      </c>
      <c r="C156" s="4" t="s">
        <v>480</v>
      </c>
      <c r="D156" s="4" t="s">
        <v>286</v>
      </c>
      <c r="E156" s="4" t="s">
        <v>126</v>
      </c>
      <c r="F156" s="5">
        <v>10</v>
      </c>
      <c r="G156" s="6">
        <v>296</v>
      </c>
      <c r="H156" s="12">
        <f>G156*0.14</f>
        <v>41.440000000000005</v>
      </c>
      <c r="I156" s="13">
        <f>G156*0.22</f>
        <v>65.12</v>
      </c>
      <c r="J156" s="13">
        <f>G156+H156+I156</f>
        <v>402.56</v>
      </c>
      <c r="K156" s="13">
        <f>J156*1.1</f>
        <v>442.81600000000003</v>
      </c>
      <c r="L156" s="7"/>
      <c r="M156" s="4" t="s">
        <v>797</v>
      </c>
      <c r="N156" s="7" t="s">
        <v>931</v>
      </c>
      <c r="O156" s="8" t="s">
        <v>799</v>
      </c>
      <c r="P156" s="10">
        <v>45728</v>
      </c>
    </row>
    <row r="157" spans="1:16" ht="105" x14ac:dyDescent="0.2">
      <c r="A157" s="3" t="s">
        <v>28</v>
      </c>
      <c r="B157" s="4" t="s">
        <v>345</v>
      </c>
      <c r="C157" s="4" t="s">
        <v>766</v>
      </c>
      <c r="D157" s="4" t="s">
        <v>286</v>
      </c>
      <c r="E157" s="4" t="s">
        <v>126</v>
      </c>
      <c r="F157" s="5">
        <v>10</v>
      </c>
      <c r="G157" s="6">
        <v>296</v>
      </c>
      <c r="H157" s="12">
        <f>G157*0.14</f>
        <v>41.440000000000005</v>
      </c>
      <c r="I157" s="13">
        <f>G157*0.22</f>
        <v>65.12</v>
      </c>
      <c r="J157" s="13">
        <f>G157+H157+I157</f>
        <v>402.56</v>
      </c>
      <c r="K157" s="13">
        <f>J157*1.1</f>
        <v>442.81600000000003</v>
      </c>
      <c r="L157" s="7"/>
      <c r="M157" s="4" t="s">
        <v>340</v>
      </c>
      <c r="N157" s="7" t="s">
        <v>931</v>
      </c>
      <c r="O157" s="8" t="s">
        <v>346</v>
      </c>
      <c r="P157" s="10">
        <v>45728</v>
      </c>
    </row>
    <row r="158" spans="1:16" ht="75" x14ac:dyDescent="0.2">
      <c r="A158" s="3" t="s">
        <v>28</v>
      </c>
      <c r="B158" s="4" t="s">
        <v>345</v>
      </c>
      <c r="C158" s="4" t="s">
        <v>735</v>
      </c>
      <c r="D158" s="4" t="s">
        <v>286</v>
      </c>
      <c r="E158" s="4" t="s">
        <v>126</v>
      </c>
      <c r="F158" s="5">
        <v>14</v>
      </c>
      <c r="G158" s="6">
        <v>414.4</v>
      </c>
      <c r="H158" s="12">
        <f>G158*0.14</f>
        <v>58.016000000000005</v>
      </c>
      <c r="I158" s="13">
        <f>G158*0.22</f>
        <v>91.167999999999992</v>
      </c>
      <c r="J158" s="13">
        <f>G158+H158+I158</f>
        <v>563.58399999999995</v>
      </c>
      <c r="K158" s="13">
        <f>J158*1.1</f>
        <v>619.94240000000002</v>
      </c>
      <c r="L158" s="7"/>
      <c r="M158" s="4" t="s">
        <v>797</v>
      </c>
      <c r="N158" s="7" t="s">
        <v>931</v>
      </c>
      <c r="O158" s="8" t="s">
        <v>798</v>
      </c>
      <c r="P158" s="10">
        <v>45728</v>
      </c>
    </row>
    <row r="159" spans="1:16" ht="75" x14ac:dyDescent="0.2">
      <c r="A159" s="3" t="s">
        <v>28</v>
      </c>
      <c r="B159" s="4" t="s">
        <v>345</v>
      </c>
      <c r="C159" s="4" t="s">
        <v>485</v>
      </c>
      <c r="D159" s="4" t="s">
        <v>286</v>
      </c>
      <c r="E159" s="4" t="s">
        <v>126</v>
      </c>
      <c r="F159" s="5">
        <v>14</v>
      </c>
      <c r="G159" s="6">
        <v>414.4</v>
      </c>
      <c r="H159" s="12">
        <f>G159*0.14</f>
        <v>58.016000000000005</v>
      </c>
      <c r="I159" s="13">
        <f>G159*0.22</f>
        <v>91.167999999999992</v>
      </c>
      <c r="J159" s="13">
        <f>G159+H159+I159</f>
        <v>563.58399999999995</v>
      </c>
      <c r="K159" s="13">
        <f>J159*1.1</f>
        <v>619.94240000000002</v>
      </c>
      <c r="L159" s="7"/>
      <c r="M159" s="4" t="s">
        <v>340</v>
      </c>
      <c r="N159" s="7" t="s">
        <v>931</v>
      </c>
      <c r="O159" s="8" t="s">
        <v>347</v>
      </c>
      <c r="P159" s="10">
        <v>45728</v>
      </c>
    </row>
    <row r="160" spans="1:16" ht="165" x14ac:dyDescent="0.2">
      <c r="A160" s="3" t="s">
        <v>28</v>
      </c>
      <c r="B160" s="4" t="s">
        <v>778</v>
      </c>
      <c r="C160" s="4" t="s">
        <v>802</v>
      </c>
      <c r="D160" s="4" t="s">
        <v>284</v>
      </c>
      <c r="E160" s="4" t="s">
        <v>126</v>
      </c>
      <c r="F160" s="5">
        <v>1</v>
      </c>
      <c r="G160" s="6">
        <v>580.54</v>
      </c>
      <c r="H160" s="12">
        <f>G160*0.1</f>
        <v>58.054000000000002</v>
      </c>
      <c r="I160" s="13">
        <f>G160*0.15</f>
        <v>87.080999999999989</v>
      </c>
      <c r="J160" s="13">
        <f>G160+H160+I160</f>
        <v>725.67499999999995</v>
      </c>
      <c r="K160" s="13">
        <f>J160*1.1</f>
        <v>798.24250000000006</v>
      </c>
      <c r="L160" s="7"/>
      <c r="M160" s="4" t="s">
        <v>803</v>
      </c>
      <c r="N160" s="7" t="s">
        <v>1173</v>
      </c>
      <c r="O160" s="8" t="s">
        <v>804</v>
      </c>
      <c r="P160" s="10">
        <v>45723</v>
      </c>
    </row>
    <row r="161" spans="1:16" ht="165" x14ac:dyDescent="0.2">
      <c r="A161" s="3" t="s">
        <v>28</v>
      </c>
      <c r="B161" s="4" t="s">
        <v>778</v>
      </c>
      <c r="C161" s="4" t="s">
        <v>805</v>
      </c>
      <c r="D161" s="4" t="s">
        <v>284</v>
      </c>
      <c r="E161" s="4" t="s">
        <v>126</v>
      </c>
      <c r="F161" s="5">
        <v>1</v>
      </c>
      <c r="G161" s="6">
        <v>818.33</v>
      </c>
      <c r="H161" s="12">
        <f>G161*0.1</f>
        <v>81.833000000000013</v>
      </c>
      <c r="I161" s="13">
        <f>G161*0.15</f>
        <v>122.7495</v>
      </c>
      <c r="J161" s="13">
        <f>G161+H161+I161</f>
        <v>1022.9125</v>
      </c>
      <c r="K161" s="13">
        <f>J161*1.1</f>
        <v>1125.2037500000001</v>
      </c>
      <c r="L161" s="7"/>
      <c r="M161" s="4" t="s">
        <v>806</v>
      </c>
      <c r="N161" s="7" t="s">
        <v>1173</v>
      </c>
      <c r="O161" s="8" t="s">
        <v>807</v>
      </c>
      <c r="P161" s="10">
        <v>45723</v>
      </c>
    </row>
    <row r="162" spans="1:16" ht="120" x14ac:dyDescent="0.2">
      <c r="A162" s="3" t="s">
        <v>28</v>
      </c>
      <c r="B162" s="4" t="s">
        <v>725</v>
      </c>
      <c r="C162" s="4" t="s">
        <v>859</v>
      </c>
      <c r="D162" s="4" t="s">
        <v>265</v>
      </c>
      <c r="E162" s="4" t="s">
        <v>126</v>
      </c>
      <c r="F162" s="5">
        <v>14</v>
      </c>
      <c r="G162" s="6">
        <v>567.07000000000005</v>
      </c>
      <c r="H162" s="12">
        <f>G162*0.1</f>
        <v>56.707000000000008</v>
      </c>
      <c r="I162" s="13">
        <f>G162*0.15</f>
        <v>85.060500000000005</v>
      </c>
      <c r="J162" s="13">
        <f>G162+H162+I162</f>
        <v>708.83750000000009</v>
      </c>
      <c r="K162" s="13">
        <f>J162*1.1</f>
        <v>779.72125000000017</v>
      </c>
      <c r="L162" s="7"/>
      <c r="M162" s="4" t="s">
        <v>858</v>
      </c>
      <c r="N162" s="7" t="s">
        <v>1288</v>
      </c>
      <c r="O162" s="8" t="s">
        <v>860</v>
      </c>
      <c r="P162" s="10">
        <v>45726</v>
      </c>
    </row>
    <row r="163" spans="1:16" ht="180" x14ac:dyDescent="0.2">
      <c r="A163" s="3" t="s">
        <v>349</v>
      </c>
      <c r="B163" s="4" t="s">
        <v>416</v>
      </c>
      <c r="C163" s="4" t="s">
        <v>607</v>
      </c>
      <c r="D163" s="4" t="s">
        <v>768</v>
      </c>
      <c r="E163" s="4" t="s">
        <v>410</v>
      </c>
      <c r="F163" s="5">
        <v>1</v>
      </c>
      <c r="G163" s="6">
        <v>171.23</v>
      </c>
      <c r="H163" s="12">
        <f>G163*0.14</f>
        <v>23.972200000000001</v>
      </c>
      <c r="I163" s="13">
        <f>G163*0.22</f>
        <v>37.6706</v>
      </c>
      <c r="J163" s="13">
        <f>G163+H163+I163</f>
        <v>232.87280000000001</v>
      </c>
      <c r="K163" s="13">
        <f>J163*1.1</f>
        <v>256.16008000000005</v>
      </c>
      <c r="L163" s="7"/>
      <c r="M163" s="4" t="s">
        <v>417</v>
      </c>
      <c r="N163" s="7" t="s">
        <v>1212</v>
      </c>
      <c r="O163" s="8" t="s">
        <v>608</v>
      </c>
      <c r="P163" s="10">
        <v>45723</v>
      </c>
    </row>
    <row r="164" spans="1:16" ht="180" x14ac:dyDescent="0.2">
      <c r="A164" s="3" t="s">
        <v>349</v>
      </c>
      <c r="B164" s="4" t="s">
        <v>416</v>
      </c>
      <c r="C164" s="4" t="s">
        <v>607</v>
      </c>
      <c r="D164" s="4" t="s">
        <v>768</v>
      </c>
      <c r="E164" s="4" t="s">
        <v>410</v>
      </c>
      <c r="F164" s="5">
        <v>1</v>
      </c>
      <c r="G164" s="6">
        <v>171.23</v>
      </c>
      <c r="H164" s="12">
        <f>G164*0.14</f>
        <v>23.972200000000001</v>
      </c>
      <c r="I164" s="13">
        <f>G164*0.22</f>
        <v>37.6706</v>
      </c>
      <c r="J164" s="13">
        <f>G164+H164+I164</f>
        <v>232.87280000000001</v>
      </c>
      <c r="K164" s="13">
        <f>J164*1.1</f>
        <v>256.16008000000005</v>
      </c>
      <c r="L164" s="7"/>
      <c r="M164" s="4" t="s">
        <v>769</v>
      </c>
      <c r="N164" s="7" t="s">
        <v>1212</v>
      </c>
      <c r="O164" s="8" t="s">
        <v>772</v>
      </c>
      <c r="P164" s="10">
        <v>45723</v>
      </c>
    </row>
    <row r="165" spans="1:16" ht="180" x14ac:dyDescent="0.2">
      <c r="A165" s="3" t="s">
        <v>349</v>
      </c>
      <c r="B165" s="4" t="s">
        <v>416</v>
      </c>
      <c r="C165" s="4" t="s">
        <v>576</v>
      </c>
      <c r="D165" s="4" t="s">
        <v>768</v>
      </c>
      <c r="E165" s="4" t="s">
        <v>410</v>
      </c>
      <c r="F165" s="5">
        <v>1</v>
      </c>
      <c r="G165" s="6">
        <v>256.75</v>
      </c>
      <c r="H165" s="12">
        <f>G165*0.14</f>
        <v>35.945</v>
      </c>
      <c r="I165" s="13">
        <f>G165*0.22</f>
        <v>56.484999999999999</v>
      </c>
      <c r="J165" s="13">
        <f>G165+H165+I165</f>
        <v>349.18</v>
      </c>
      <c r="K165" s="13">
        <f>J165*1.1</f>
        <v>384.09800000000001</v>
      </c>
      <c r="L165" s="7"/>
      <c r="M165" s="4" t="s">
        <v>417</v>
      </c>
      <c r="N165" s="7" t="s">
        <v>1212</v>
      </c>
      <c r="O165" s="8" t="s">
        <v>577</v>
      </c>
      <c r="P165" s="10">
        <v>45723</v>
      </c>
    </row>
    <row r="166" spans="1:16" ht="180" x14ac:dyDescent="0.2">
      <c r="A166" s="3" t="s">
        <v>349</v>
      </c>
      <c r="B166" s="4" t="s">
        <v>416</v>
      </c>
      <c r="C166" s="4" t="s">
        <v>576</v>
      </c>
      <c r="D166" s="4" t="s">
        <v>768</v>
      </c>
      <c r="E166" s="4" t="s">
        <v>410</v>
      </c>
      <c r="F166" s="5">
        <v>1</v>
      </c>
      <c r="G166" s="6">
        <v>256.75</v>
      </c>
      <c r="H166" s="12">
        <f>G166*0.14</f>
        <v>35.945</v>
      </c>
      <c r="I166" s="13">
        <f>G166*0.22</f>
        <v>56.484999999999999</v>
      </c>
      <c r="J166" s="13">
        <f>G166+H166+I166</f>
        <v>349.18</v>
      </c>
      <c r="K166" s="13">
        <f>J166*1.1</f>
        <v>384.09800000000001</v>
      </c>
      <c r="L166" s="7"/>
      <c r="M166" s="4" t="s">
        <v>769</v>
      </c>
      <c r="N166" s="7" t="s">
        <v>1212</v>
      </c>
      <c r="O166" s="8" t="s">
        <v>771</v>
      </c>
      <c r="P166" s="10">
        <v>45723</v>
      </c>
    </row>
    <row r="167" spans="1:16" ht="180" x14ac:dyDescent="0.2">
      <c r="A167" s="3" t="s">
        <v>349</v>
      </c>
      <c r="B167" s="4" t="s">
        <v>416</v>
      </c>
      <c r="C167" s="4" t="s">
        <v>767</v>
      </c>
      <c r="D167" s="4" t="s">
        <v>768</v>
      </c>
      <c r="E167" s="4" t="s">
        <v>410</v>
      </c>
      <c r="F167" s="5">
        <v>1</v>
      </c>
      <c r="G167" s="6">
        <v>496.37</v>
      </c>
      <c r="H167" s="12">
        <f>G167*0.14</f>
        <v>69.491800000000012</v>
      </c>
      <c r="I167" s="13">
        <f>G167*0.22</f>
        <v>109.20140000000001</v>
      </c>
      <c r="J167" s="13">
        <f>G167+H167+I167</f>
        <v>675.06320000000005</v>
      </c>
      <c r="K167" s="13">
        <f>J167*1.1</f>
        <v>742.56952000000013</v>
      </c>
      <c r="L167" s="7"/>
      <c r="M167" s="4" t="s">
        <v>769</v>
      </c>
      <c r="N167" s="7" t="s">
        <v>1212</v>
      </c>
      <c r="O167" s="8" t="s">
        <v>770</v>
      </c>
      <c r="P167" s="10">
        <v>45723</v>
      </c>
    </row>
    <row r="168" spans="1:16" ht="180" x14ac:dyDescent="0.2">
      <c r="A168" s="3" t="s">
        <v>349</v>
      </c>
      <c r="B168" s="4" t="s">
        <v>416</v>
      </c>
      <c r="C168" s="4" t="s">
        <v>767</v>
      </c>
      <c r="D168" s="4" t="s">
        <v>768</v>
      </c>
      <c r="E168" s="4" t="s">
        <v>410</v>
      </c>
      <c r="F168" s="5">
        <v>1</v>
      </c>
      <c r="G168" s="6">
        <v>496.37</v>
      </c>
      <c r="H168" s="12">
        <f>G168*0.14</f>
        <v>69.491800000000012</v>
      </c>
      <c r="I168" s="13">
        <f>G168*0.22</f>
        <v>109.20140000000001</v>
      </c>
      <c r="J168" s="13">
        <f>G168+H168+I168</f>
        <v>675.06320000000005</v>
      </c>
      <c r="K168" s="13">
        <f>J168*1.1</f>
        <v>742.56952000000013</v>
      </c>
      <c r="L168" s="7"/>
      <c r="M168" s="4" t="s">
        <v>417</v>
      </c>
      <c r="N168" s="7" t="s">
        <v>1212</v>
      </c>
      <c r="O168" s="8" t="s">
        <v>927</v>
      </c>
      <c r="P168" s="10">
        <v>45723</v>
      </c>
    </row>
    <row r="169" spans="1:16" ht="105" x14ac:dyDescent="0.2">
      <c r="A169" s="3" t="s">
        <v>169</v>
      </c>
      <c r="B169" s="4" t="s">
        <v>169</v>
      </c>
      <c r="C169" s="4" t="s">
        <v>866</v>
      </c>
      <c r="D169" s="4" t="s">
        <v>623</v>
      </c>
      <c r="E169" s="4" t="s">
        <v>170</v>
      </c>
      <c r="F169" s="5">
        <v>14</v>
      </c>
      <c r="G169" s="6">
        <v>350.2</v>
      </c>
      <c r="H169" s="12">
        <f>G169*0.14</f>
        <v>49.028000000000006</v>
      </c>
      <c r="I169" s="13">
        <f>G169*0.22</f>
        <v>77.043999999999997</v>
      </c>
      <c r="J169" s="13">
        <f>G169+H169+I169</f>
        <v>476.27199999999999</v>
      </c>
      <c r="K169" s="13">
        <f>J169*1.1</f>
        <v>523.89920000000006</v>
      </c>
      <c r="L169" s="7"/>
      <c r="M169" s="4" t="s">
        <v>918</v>
      </c>
      <c r="N169" s="7" t="s">
        <v>969</v>
      </c>
      <c r="O169" s="8" t="s">
        <v>919</v>
      </c>
      <c r="P169" s="10">
        <v>45720</v>
      </c>
    </row>
    <row r="170" spans="1:16" ht="105" x14ac:dyDescent="0.2">
      <c r="A170" s="3" t="s">
        <v>169</v>
      </c>
      <c r="B170" s="4" t="s">
        <v>169</v>
      </c>
      <c r="C170" s="4" t="s">
        <v>970</v>
      </c>
      <c r="D170" s="4" t="s">
        <v>623</v>
      </c>
      <c r="E170" s="4" t="s">
        <v>170</v>
      </c>
      <c r="F170" s="5">
        <v>56</v>
      </c>
      <c r="G170" s="6">
        <v>1400.79</v>
      </c>
      <c r="H170" s="12">
        <f>G170*0.1</f>
        <v>140.07900000000001</v>
      </c>
      <c r="I170" s="13">
        <f>G170*0.15</f>
        <v>210.11849999999998</v>
      </c>
      <c r="J170" s="13">
        <f>G170+H170+I170</f>
        <v>1750.9875</v>
      </c>
      <c r="K170" s="13">
        <f>J170*1.1</f>
        <v>1926.0862500000001</v>
      </c>
      <c r="L170" s="7"/>
      <c r="M170" s="4" t="s">
        <v>918</v>
      </c>
      <c r="N170" s="7" t="s">
        <v>969</v>
      </c>
      <c r="O170" s="8" t="s">
        <v>920</v>
      </c>
      <c r="P170" s="10">
        <v>45720</v>
      </c>
    </row>
    <row r="171" spans="1:16" ht="105" x14ac:dyDescent="0.2">
      <c r="A171" s="3" t="s">
        <v>169</v>
      </c>
      <c r="B171" s="4" t="s">
        <v>169</v>
      </c>
      <c r="C171" s="4" t="s">
        <v>971</v>
      </c>
      <c r="D171" s="4" t="s">
        <v>623</v>
      </c>
      <c r="E171" s="4" t="s">
        <v>170</v>
      </c>
      <c r="F171" s="5">
        <v>14</v>
      </c>
      <c r="G171" s="6">
        <v>525.23</v>
      </c>
      <c r="H171" s="12">
        <f>G171*0.1</f>
        <v>52.523000000000003</v>
      </c>
      <c r="I171" s="13">
        <f>G171*0.15</f>
        <v>78.784499999999994</v>
      </c>
      <c r="J171" s="13">
        <f>G171+H171+I171</f>
        <v>656.53750000000002</v>
      </c>
      <c r="K171" s="13">
        <f>J171*1.1</f>
        <v>722.19125000000008</v>
      </c>
      <c r="L171" s="7"/>
      <c r="M171" s="4" t="s">
        <v>918</v>
      </c>
      <c r="N171" s="7" t="s">
        <v>969</v>
      </c>
      <c r="O171" s="8" t="s">
        <v>921</v>
      </c>
      <c r="P171" s="10">
        <v>45720</v>
      </c>
    </row>
    <row r="172" spans="1:16" ht="105" x14ac:dyDescent="0.2">
      <c r="A172" s="3" t="s">
        <v>169</v>
      </c>
      <c r="B172" s="4" t="s">
        <v>169</v>
      </c>
      <c r="C172" s="4" t="s">
        <v>972</v>
      </c>
      <c r="D172" s="4" t="s">
        <v>623</v>
      </c>
      <c r="E172" s="4" t="s">
        <v>170</v>
      </c>
      <c r="F172" s="5">
        <v>56</v>
      </c>
      <c r="G172" s="6">
        <v>2100.92</v>
      </c>
      <c r="H172" s="12">
        <f>G172*0.1</f>
        <v>210.09200000000001</v>
      </c>
      <c r="I172" s="13">
        <f>G172*0.15</f>
        <v>315.13799999999998</v>
      </c>
      <c r="J172" s="13">
        <f>G172+H172+I172</f>
        <v>2626.15</v>
      </c>
      <c r="K172" s="13">
        <f>J172*1.1</f>
        <v>2888.7650000000003</v>
      </c>
      <c r="L172" s="7"/>
      <c r="M172" s="4" t="s">
        <v>918</v>
      </c>
      <c r="N172" s="7" t="s">
        <v>969</v>
      </c>
      <c r="O172" s="8" t="s">
        <v>973</v>
      </c>
      <c r="P172" s="10">
        <v>45720</v>
      </c>
    </row>
    <row r="173" spans="1:16" ht="135" x14ac:dyDescent="0.2">
      <c r="A173" s="3" t="s">
        <v>236</v>
      </c>
      <c r="B173" s="4" t="s">
        <v>547</v>
      </c>
      <c r="C173" s="4" t="s">
        <v>1230</v>
      </c>
      <c r="D173" s="4" t="s">
        <v>529</v>
      </c>
      <c r="E173" s="4" t="s">
        <v>237</v>
      </c>
      <c r="F173" s="5">
        <v>1</v>
      </c>
      <c r="G173" s="6">
        <v>45100</v>
      </c>
      <c r="H173" s="12">
        <f>G173*0.1</f>
        <v>4510</v>
      </c>
      <c r="I173" s="13">
        <f>G173*0.15</f>
        <v>6765</v>
      </c>
      <c r="J173" s="13">
        <f>G173+H173+I173</f>
        <v>56375</v>
      </c>
      <c r="K173" s="13">
        <f>J173*1.1</f>
        <v>62012.500000000007</v>
      </c>
      <c r="L173" s="7"/>
      <c r="M173" s="4" t="s">
        <v>1231</v>
      </c>
      <c r="N173" s="7" t="s">
        <v>1232</v>
      </c>
      <c r="O173" s="8" t="s">
        <v>504</v>
      </c>
      <c r="P173" s="10">
        <v>45727</v>
      </c>
    </row>
    <row r="174" spans="1:16" ht="105" x14ac:dyDescent="0.2">
      <c r="A174" s="3" t="s">
        <v>472</v>
      </c>
      <c r="B174" s="4" t="s">
        <v>472</v>
      </c>
      <c r="C174" s="4" t="s">
        <v>1032</v>
      </c>
      <c r="D174" s="4" t="s">
        <v>704</v>
      </c>
      <c r="E174" s="4" t="s">
        <v>865</v>
      </c>
      <c r="F174" s="5">
        <v>140</v>
      </c>
      <c r="G174" s="6">
        <v>53545</v>
      </c>
      <c r="H174" s="12">
        <f>G174*0.1</f>
        <v>5354.5</v>
      </c>
      <c r="I174" s="13">
        <f>G174*0.15</f>
        <v>8031.75</v>
      </c>
      <c r="J174" s="13">
        <f>G174+H174+I174</f>
        <v>66931.25</v>
      </c>
      <c r="K174" s="13">
        <f>J174*1.1</f>
        <v>73624.375</v>
      </c>
      <c r="L174" s="7"/>
      <c r="M174" s="4" t="s">
        <v>1025</v>
      </c>
      <c r="N174" s="7" t="s">
        <v>1026</v>
      </c>
      <c r="O174" s="8" t="s">
        <v>1033</v>
      </c>
      <c r="P174" s="10">
        <v>45720</v>
      </c>
    </row>
    <row r="175" spans="1:16" ht="105" x14ac:dyDescent="0.2">
      <c r="A175" s="3" t="s">
        <v>472</v>
      </c>
      <c r="B175" s="4" t="s">
        <v>472</v>
      </c>
      <c r="C175" s="4" t="s">
        <v>878</v>
      </c>
      <c r="D175" s="4" t="s">
        <v>704</v>
      </c>
      <c r="E175" s="4" t="s">
        <v>865</v>
      </c>
      <c r="F175" s="5">
        <v>70</v>
      </c>
      <c r="G175" s="6">
        <v>26772.5</v>
      </c>
      <c r="H175" s="12">
        <f>G175*0.1</f>
        <v>2677.25</v>
      </c>
      <c r="I175" s="13">
        <f>G175*0.15</f>
        <v>4015.875</v>
      </c>
      <c r="J175" s="13">
        <f>G175+H175+I175</f>
        <v>33465.625</v>
      </c>
      <c r="K175" s="13">
        <f>J175*1.1</f>
        <v>36812.1875</v>
      </c>
      <c r="L175" s="7"/>
      <c r="M175" s="4" t="s">
        <v>1025</v>
      </c>
      <c r="N175" s="7" t="s">
        <v>1026</v>
      </c>
      <c r="O175" s="8" t="s">
        <v>1029</v>
      </c>
      <c r="P175" s="10">
        <v>45720</v>
      </c>
    </row>
    <row r="176" spans="1:16" ht="90" x14ac:dyDescent="0.2">
      <c r="A176" s="3" t="s">
        <v>472</v>
      </c>
      <c r="B176" s="4" t="s">
        <v>472</v>
      </c>
      <c r="C176" s="4" t="s">
        <v>876</v>
      </c>
      <c r="D176" s="4" t="s">
        <v>704</v>
      </c>
      <c r="E176" s="4" t="s">
        <v>865</v>
      </c>
      <c r="F176" s="5">
        <v>140</v>
      </c>
      <c r="G176" s="6">
        <v>53545</v>
      </c>
      <c r="H176" s="12">
        <f>G176*0.1</f>
        <v>5354.5</v>
      </c>
      <c r="I176" s="13">
        <f>G176*0.15</f>
        <v>8031.75</v>
      </c>
      <c r="J176" s="13">
        <f>G176+H176+I176</f>
        <v>66931.25</v>
      </c>
      <c r="K176" s="13">
        <f>J176*1.1</f>
        <v>73624.375</v>
      </c>
      <c r="L176" s="7"/>
      <c r="M176" s="4" t="s">
        <v>1025</v>
      </c>
      <c r="N176" s="7" t="s">
        <v>1026</v>
      </c>
      <c r="O176" s="8" t="s">
        <v>1028</v>
      </c>
      <c r="P176" s="10">
        <v>45720</v>
      </c>
    </row>
    <row r="177" spans="1:16" ht="105" x14ac:dyDescent="0.2">
      <c r="A177" s="3" t="s">
        <v>472</v>
      </c>
      <c r="B177" s="4" t="s">
        <v>472</v>
      </c>
      <c r="C177" s="4" t="s">
        <v>1030</v>
      </c>
      <c r="D177" s="4" t="s">
        <v>704</v>
      </c>
      <c r="E177" s="4" t="s">
        <v>865</v>
      </c>
      <c r="F177" s="5">
        <v>70</v>
      </c>
      <c r="G177" s="6">
        <v>26772.5</v>
      </c>
      <c r="H177" s="12">
        <f>G177*0.1</f>
        <v>2677.25</v>
      </c>
      <c r="I177" s="13">
        <f>G177*0.15</f>
        <v>4015.875</v>
      </c>
      <c r="J177" s="13">
        <f>G177+H177+I177</f>
        <v>33465.625</v>
      </c>
      <c r="K177" s="13">
        <f>J177*1.1</f>
        <v>36812.1875</v>
      </c>
      <c r="L177" s="7"/>
      <c r="M177" s="4" t="s">
        <v>1025</v>
      </c>
      <c r="N177" s="7" t="s">
        <v>1026</v>
      </c>
      <c r="O177" s="8" t="s">
        <v>1031</v>
      </c>
      <c r="P177" s="10">
        <v>45720</v>
      </c>
    </row>
    <row r="178" spans="1:16" ht="105" x14ac:dyDescent="0.2">
      <c r="A178" s="3" t="s">
        <v>472</v>
      </c>
      <c r="B178" s="4" t="s">
        <v>472</v>
      </c>
      <c r="C178" s="4" t="s">
        <v>1034</v>
      </c>
      <c r="D178" s="4" t="s">
        <v>704</v>
      </c>
      <c r="E178" s="4" t="s">
        <v>865</v>
      </c>
      <c r="F178" s="5">
        <v>140</v>
      </c>
      <c r="G178" s="6">
        <v>53545</v>
      </c>
      <c r="H178" s="12">
        <f>G178*0.1</f>
        <v>5354.5</v>
      </c>
      <c r="I178" s="13">
        <f>G178*0.15</f>
        <v>8031.75</v>
      </c>
      <c r="J178" s="13">
        <f>G178+H178+I178</f>
        <v>66931.25</v>
      </c>
      <c r="K178" s="13">
        <f>J178*1.1</f>
        <v>73624.375</v>
      </c>
      <c r="L178" s="7"/>
      <c r="M178" s="4" t="s">
        <v>1025</v>
      </c>
      <c r="N178" s="7" t="s">
        <v>1026</v>
      </c>
      <c r="O178" s="8" t="s">
        <v>1035</v>
      </c>
      <c r="P178" s="10">
        <v>45720</v>
      </c>
    </row>
    <row r="179" spans="1:16" ht="90" x14ac:dyDescent="0.2">
      <c r="A179" s="3" t="s">
        <v>472</v>
      </c>
      <c r="B179" s="4" t="s">
        <v>472</v>
      </c>
      <c r="C179" s="4" t="s">
        <v>877</v>
      </c>
      <c r="D179" s="4" t="s">
        <v>704</v>
      </c>
      <c r="E179" s="4" t="s">
        <v>865</v>
      </c>
      <c r="F179" s="5">
        <v>70</v>
      </c>
      <c r="G179" s="6">
        <v>26772.5</v>
      </c>
      <c r="H179" s="12">
        <f>G179*0.1</f>
        <v>2677.25</v>
      </c>
      <c r="I179" s="13">
        <f>G179*0.15</f>
        <v>4015.875</v>
      </c>
      <c r="J179" s="13">
        <f>G179+H179+I179</f>
        <v>33465.625</v>
      </c>
      <c r="K179" s="13">
        <f>J179*1.1</f>
        <v>36812.1875</v>
      </c>
      <c r="L179" s="7"/>
      <c r="M179" s="4" t="s">
        <v>1025</v>
      </c>
      <c r="N179" s="7" t="s">
        <v>1026</v>
      </c>
      <c r="O179" s="8" t="s">
        <v>1027</v>
      </c>
      <c r="P179" s="10">
        <v>45720</v>
      </c>
    </row>
    <row r="180" spans="1:16" ht="120" x14ac:dyDescent="0.2">
      <c r="A180" s="3" t="s">
        <v>165</v>
      </c>
      <c r="B180" s="4" t="s">
        <v>165</v>
      </c>
      <c r="C180" s="4" t="s">
        <v>1087</v>
      </c>
      <c r="D180" s="4" t="s">
        <v>276</v>
      </c>
      <c r="E180" s="4" t="s">
        <v>166</v>
      </c>
      <c r="F180" s="5">
        <v>1</v>
      </c>
      <c r="G180" s="6">
        <v>13507.77</v>
      </c>
      <c r="H180" s="12">
        <f>G180*0.1</f>
        <v>1350.777</v>
      </c>
      <c r="I180" s="13">
        <f>G180*0.15</f>
        <v>2026.1655000000001</v>
      </c>
      <c r="J180" s="13">
        <f>G180+H180+I180</f>
        <v>16884.712500000001</v>
      </c>
      <c r="K180" s="13">
        <f>J180*1.1</f>
        <v>18573.183750000004</v>
      </c>
      <c r="L180" s="7"/>
      <c r="M180" s="4" t="s">
        <v>851</v>
      </c>
      <c r="N180" s="7" t="s">
        <v>1085</v>
      </c>
      <c r="O180" s="8" t="s">
        <v>1088</v>
      </c>
      <c r="P180" s="10">
        <v>45722</v>
      </c>
    </row>
    <row r="181" spans="1:16" ht="120" x14ac:dyDescent="0.2">
      <c r="A181" s="3" t="s">
        <v>165</v>
      </c>
      <c r="B181" s="4" t="s">
        <v>165</v>
      </c>
      <c r="C181" s="4" t="s">
        <v>1084</v>
      </c>
      <c r="D181" s="4" t="s">
        <v>276</v>
      </c>
      <c r="E181" s="4" t="s">
        <v>166</v>
      </c>
      <c r="F181" s="5">
        <v>10</v>
      </c>
      <c r="G181" s="6">
        <v>135077.71</v>
      </c>
      <c r="H181" s="12">
        <f>G181*0.1</f>
        <v>13507.771000000001</v>
      </c>
      <c r="I181" s="13">
        <f>G181*0.15</f>
        <v>20261.656499999997</v>
      </c>
      <c r="J181" s="13">
        <f>G181+H181+I181</f>
        <v>168847.13750000001</v>
      </c>
      <c r="K181" s="13">
        <f>J181*1.1</f>
        <v>185731.85125000004</v>
      </c>
      <c r="L181" s="7"/>
      <c r="M181" s="4" t="s">
        <v>851</v>
      </c>
      <c r="N181" s="7" t="s">
        <v>1085</v>
      </c>
      <c r="O181" s="8" t="s">
        <v>1086</v>
      </c>
      <c r="P181" s="10">
        <v>45722</v>
      </c>
    </row>
    <row r="182" spans="1:16" ht="120" x14ac:dyDescent="0.2">
      <c r="A182" s="3" t="s">
        <v>165</v>
      </c>
      <c r="B182" s="4" t="s">
        <v>165</v>
      </c>
      <c r="C182" s="4" t="s">
        <v>1089</v>
      </c>
      <c r="D182" s="4" t="s">
        <v>276</v>
      </c>
      <c r="E182" s="4" t="s">
        <v>166</v>
      </c>
      <c r="F182" s="5">
        <v>4</v>
      </c>
      <c r="G182" s="6">
        <v>54031.08</v>
      </c>
      <c r="H182" s="12">
        <f>G182*0.1</f>
        <v>5403.1080000000002</v>
      </c>
      <c r="I182" s="13">
        <f>G182*0.15</f>
        <v>8104.6620000000003</v>
      </c>
      <c r="J182" s="13">
        <f>G182+H182+I182</f>
        <v>67538.850000000006</v>
      </c>
      <c r="K182" s="13">
        <f>J182*1.1</f>
        <v>74292.735000000015</v>
      </c>
      <c r="L182" s="7"/>
      <c r="M182" s="4" t="s">
        <v>851</v>
      </c>
      <c r="N182" s="7" t="s">
        <v>1085</v>
      </c>
      <c r="O182" s="8" t="s">
        <v>1090</v>
      </c>
      <c r="P182" s="10">
        <v>45722</v>
      </c>
    </row>
    <row r="183" spans="1:16" ht="90" x14ac:dyDescent="0.2">
      <c r="A183" s="3" t="s">
        <v>29</v>
      </c>
      <c r="B183" s="4" t="s">
        <v>841</v>
      </c>
      <c r="C183" s="4" t="s">
        <v>845</v>
      </c>
      <c r="D183" s="4" t="s">
        <v>644</v>
      </c>
      <c r="E183" s="4" t="s">
        <v>159</v>
      </c>
      <c r="F183" s="5">
        <v>10</v>
      </c>
      <c r="G183" s="6">
        <v>526.45000000000005</v>
      </c>
      <c r="H183" s="12">
        <f>G183*0.1</f>
        <v>52.64500000000001</v>
      </c>
      <c r="I183" s="13">
        <f>G183*0.15</f>
        <v>78.967500000000001</v>
      </c>
      <c r="J183" s="13">
        <f>G183+H183+I183</f>
        <v>658.0625</v>
      </c>
      <c r="K183" s="13">
        <f>J183*1.1</f>
        <v>723.86875000000009</v>
      </c>
      <c r="L183" s="7"/>
      <c r="M183" s="4" t="s">
        <v>843</v>
      </c>
      <c r="N183" s="7" t="s">
        <v>1287</v>
      </c>
      <c r="O183" s="8" t="s">
        <v>846</v>
      </c>
      <c r="P183" s="10">
        <v>45726</v>
      </c>
    </row>
    <row r="184" spans="1:16" ht="90" x14ac:dyDescent="0.2">
      <c r="A184" s="3" t="s">
        <v>29</v>
      </c>
      <c r="B184" s="4" t="s">
        <v>841</v>
      </c>
      <c r="C184" s="4" t="s">
        <v>842</v>
      </c>
      <c r="D184" s="4" t="s">
        <v>644</v>
      </c>
      <c r="E184" s="4" t="s">
        <v>159</v>
      </c>
      <c r="F184" s="5">
        <v>5</v>
      </c>
      <c r="G184" s="6">
        <v>266</v>
      </c>
      <c r="H184" s="12">
        <f>G184*0.14</f>
        <v>37.24</v>
      </c>
      <c r="I184" s="13">
        <f>G184*0.22</f>
        <v>58.52</v>
      </c>
      <c r="J184" s="13">
        <f>G184+H184+I184</f>
        <v>361.76</v>
      </c>
      <c r="K184" s="13">
        <f>J184*1.1</f>
        <v>397.93600000000004</v>
      </c>
      <c r="L184" s="7"/>
      <c r="M184" s="4" t="s">
        <v>843</v>
      </c>
      <c r="N184" s="7" t="s">
        <v>1287</v>
      </c>
      <c r="O184" s="8" t="s">
        <v>844</v>
      </c>
      <c r="P184" s="10">
        <v>45726</v>
      </c>
    </row>
    <row r="185" spans="1:16" ht="75" x14ac:dyDescent="0.2">
      <c r="A185" s="3" t="s">
        <v>30</v>
      </c>
      <c r="B185" s="4" t="s">
        <v>881</v>
      </c>
      <c r="C185" s="4" t="s">
        <v>882</v>
      </c>
      <c r="D185" s="4" t="s">
        <v>262</v>
      </c>
      <c r="E185" s="4" t="s">
        <v>158</v>
      </c>
      <c r="F185" s="5">
        <v>10</v>
      </c>
      <c r="G185" s="6">
        <v>42.31</v>
      </c>
      <c r="H185" s="12">
        <f>G185*0.17</f>
        <v>7.1927000000000012</v>
      </c>
      <c r="I185" s="13">
        <f>G185*0.3</f>
        <v>12.693</v>
      </c>
      <c r="J185" s="13">
        <f>G185+H185+I185</f>
        <v>62.195700000000002</v>
      </c>
      <c r="K185" s="13">
        <f>J185*1.1</f>
        <v>68.415270000000007</v>
      </c>
      <c r="L185" s="7"/>
      <c r="M185" s="4" t="s">
        <v>341</v>
      </c>
      <c r="N185" s="7" t="s">
        <v>1128</v>
      </c>
      <c r="O185" s="8" t="s">
        <v>342</v>
      </c>
      <c r="P185" s="10">
        <v>45723</v>
      </c>
    </row>
    <row r="186" spans="1:16" ht="120" x14ac:dyDescent="0.2">
      <c r="A186" s="3" t="s">
        <v>105</v>
      </c>
      <c r="B186" s="4" t="s">
        <v>609</v>
      </c>
      <c r="C186" s="4" t="s">
        <v>610</v>
      </c>
      <c r="D186" s="4" t="s">
        <v>264</v>
      </c>
      <c r="E186" s="4" t="s">
        <v>184</v>
      </c>
      <c r="F186" s="5">
        <v>15</v>
      </c>
      <c r="G186" s="6">
        <v>172.14</v>
      </c>
      <c r="H186" s="12">
        <f>G186*0.14</f>
        <v>24.099599999999999</v>
      </c>
      <c r="I186" s="13">
        <f>G186*0.22</f>
        <v>37.870799999999996</v>
      </c>
      <c r="J186" s="13">
        <f>G186+H186+I186</f>
        <v>234.1104</v>
      </c>
      <c r="K186" s="13">
        <f>J186*1.1</f>
        <v>257.52144000000004</v>
      </c>
      <c r="L186" s="7"/>
      <c r="M186" s="4" t="s">
        <v>814</v>
      </c>
      <c r="N186" s="7" t="s">
        <v>1091</v>
      </c>
      <c r="O186" s="8" t="s">
        <v>821</v>
      </c>
      <c r="P186" s="10">
        <v>45721</v>
      </c>
    </row>
    <row r="187" spans="1:16" ht="120" x14ac:dyDescent="0.2">
      <c r="A187" s="3" t="s">
        <v>98</v>
      </c>
      <c r="B187" s="4" t="s">
        <v>334</v>
      </c>
      <c r="C187" s="4" t="s">
        <v>660</v>
      </c>
      <c r="D187" s="4" t="s">
        <v>335</v>
      </c>
      <c r="E187" s="4" t="s">
        <v>163</v>
      </c>
      <c r="F187" s="5">
        <v>1</v>
      </c>
      <c r="G187" s="6">
        <v>173.8</v>
      </c>
      <c r="H187" s="12">
        <f>G187*0.14</f>
        <v>24.332000000000004</v>
      </c>
      <c r="I187" s="13">
        <f>G187*0.22</f>
        <v>38.236000000000004</v>
      </c>
      <c r="J187" s="13">
        <f>G187+H187+I187</f>
        <v>236.36799999999999</v>
      </c>
      <c r="K187" s="13">
        <f>J187*1.1</f>
        <v>260.00479999999999</v>
      </c>
      <c r="L187" s="7"/>
      <c r="M187" s="4" t="s">
        <v>336</v>
      </c>
      <c r="N187" s="7" t="s">
        <v>948</v>
      </c>
      <c r="O187" s="8" t="s">
        <v>100</v>
      </c>
      <c r="P187" s="10">
        <v>45719</v>
      </c>
    </row>
    <row r="188" spans="1:16" ht="120" x14ac:dyDescent="0.2">
      <c r="A188" s="3" t="s">
        <v>98</v>
      </c>
      <c r="B188" s="4" t="s">
        <v>334</v>
      </c>
      <c r="C188" s="4" t="s">
        <v>540</v>
      </c>
      <c r="D188" s="4" t="s">
        <v>335</v>
      </c>
      <c r="E188" s="4" t="s">
        <v>163</v>
      </c>
      <c r="F188" s="5">
        <v>32</v>
      </c>
      <c r="G188" s="6">
        <v>4295.91</v>
      </c>
      <c r="H188" s="12">
        <f>G188*0.1</f>
        <v>429.59100000000001</v>
      </c>
      <c r="I188" s="13">
        <f>G188*0.15</f>
        <v>644.38649999999996</v>
      </c>
      <c r="J188" s="13">
        <f>G188+H188+I188</f>
        <v>5369.8874999999998</v>
      </c>
      <c r="K188" s="13">
        <f>J188*1.1</f>
        <v>5906.8762500000003</v>
      </c>
      <c r="L188" s="7"/>
      <c r="M188" s="4" t="s">
        <v>336</v>
      </c>
      <c r="N188" s="7" t="s">
        <v>948</v>
      </c>
      <c r="O188" s="8" t="s">
        <v>522</v>
      </c>
      <c r="P188" s="10">
        <v>45719</v>
      </c>
    </row>
    <row r="189" spans="1:16" ht="120" x14ac:dyDescent="0.2">
      <c r="A189" s="3" t="s">
        <v>98</v>
      </c>
      <c r="B189" s="4" t="s">
        <v>334</v>
      </c>
      <c r="C189" s="4" t="s">
        <v>537</v>
      </c>
      <c r="D189" s="4" t="s">
        <v>335</v>
      </c>
      <c r="E189" s="4" t="s">
        <v>163</v>
      </c>
      <c r="F189" s="5">
        <v>5</v>
      </c>
      <c r="G189" s="6">
        <v>687.25</v>
      </c>
      <c r="H189" s="12">
        <f>G189*0.1</f>
        <v>68.725000000000009</v>
      </c>
      <c r="I189" s="13">
        <f>G189*0.15</f>
        <v>103.08749999999999</v>
      </c>
      <c r="J189" s="13">
        <f>G189+H189+I189</f>
        <v>859.0625</v>
      </c>
      <c r="K189" s="13">
        <f>J189*1.1</f>
        <v>944.96875000000011</v>
      </c>
      <c r="L189" s="7"/>
      <c r="M189" s="4" t="s">
        <v>336</v>
      </c>
      <c r="N189" s="7" t="s">
        <v>948</v>
      </c>
      <c r="O189" s="8" t="s">
        <v>462</v>
      </c>
      <c r="P189" s="10">
        <v>45719</v>
      </c>
    </row>
    <row r="190" spans="1:16" ht="120" x14ac:dyDescent="0.2">
      <c r="A190" s="3" t="s">
        <v>98</v>
      </c>
      <c r="B190" s="4" t="s">
        <v>334</v>
      </c>
      <c r="C190" s="4" t="s">
        <v>659</v>
      </c>
      <c r="D190" s="4" t="s">
        <v>335</v>
      </c>
      <c r="E190" s="4" t="s">
        <v>163</v>
      </c>
      <c r="F190" s="5">
        <v>1</v>
      </c>
      <c r="G190" s="6">
        <v>210.6</v>
      </c>
      <c r="H190" s="12">
        <f>G190*0.14</f>
        <v>29.484000000000002</v>
      </c>
      <c r="I190" s="13">
        <f>G190*0.22</f>
        <v>46.332000000000001</v>
      </c>
      <c r="J190" s="13">
        <f>G190+H190+I190</f>
        <v>286.416</v>
      </c>
      <c r="K190" s="13">
        <f>J190*1.1</f>
        <v>315.05760000000004</v>
      </c>
      <c r="L190" s="7"/>
      <c r="M190" s="4" t="s">
        <v>336</v>
      </c>
      <c r="N190" s="7" t="s">
        <v>948</v>
      </c>
      <c r="O190" s="8" t="s">
        <v>99</v>
      </c>
      <c r="P190" s="10">
        <v>45719</v>
      </c>
    </row>
    <row r="191" spans="1:16" ht="120" x14ac:dyDescent="0.2">
      <c r="A191" s="3" t="s">
        <v>98</v>
      </c>
      <c r="B191" s="4" t="s">
        <v>334</v>
      </c>
      <c r="C191" s="4" t="s">
        <v>539</v>
      </c>
      <c r="D191" s="4" t="s">
        <v>335</v>
      </c>
      <c r="E191" s="4" t="s">
        <v>163</v>
      </c>
      <c r="F191" s="5">
        <v>20</v>
      </c>
      <c r="G191" s="6">
        <v>3280.93</v>
      </c>
      <c r="H191" s="12">
        <f>G191*0.1</f>
        <v>328.09300000000002</v>
      </c>
      <c r="I191" s="13">
        <f>G191*0.15</f>
        <v>492.13949999999994</v>
      </c>
      <c r="J191" s="13">
        <f>G191+H191+I191</f>
        <v>4101.1624999999995</v>
      </c>
      <c r="K191" s="13">
        <f>J191*1.1</f>
        <v>4511.2787499999995</v>
      </c>
      <c r="L191" s="7"/>
      <c r="M191" s="4" t="s">
        <v>336</v>
      </c>
      <c r="N191" s="7" t="s">
        <v>948</v>
      </c>
      <c r="O191" s="8" t="s">
        <v>521</v>
      </c>
      <c r="P191" s="10">
        <v>45719</v>
      </c>
    </row>
    <row r="192" spans="1:16" ht="120" x14ac:dyDescent="0.2">
      <c r="A192" s="3" t="s">
        <v>98</v>
      </c>
      <c r="B192" s="4" t="s">
        <v>334</v>
      </c>
      <c r="C192" s="4" t="s">
        <v>538</v>
      </c>
      <c r="D192" s="4" t="s">
        <v>335</v>
      </c>
      <c r="E192" s="4" t="s">
        <v>163</v>
      </c>
      <c r="F192" s="5">
        <v>5</v>
      </c>
      <c r="G192" s="6">
        <v>833.35</v>
      </c>
      <c r="H192" s="12">
        <f>G192*0.1</f>
        <v>83.335000000000008</v>
      </c>
      <c r="I192" s="13">
        <f>G192*0.15</f>
        <v>125.0025</v>
      </c>
      <c r="J192" s="13">
        <f>G192+H192+I192</f>
        <v>1041.6875</v>
      </c>
      <c r="K192" s="13">
        <f>J192*1.1</f>
        <v>1145.85625</v>
      </c>
      <c r="L192" s="7"/>
      <c r="M192" s="4" t="s">
        <v>336</v>
      </c>
      <c r="N192" s="7" t="s">
        <v>948</v>
      </c>
      <c r="O192" s="8" t="s">
        <v>461</v>
      </c>
      <c r="P192" s="10">
        <v>45719</v>
      </c>
    </row>
    <row r="193" spans="1:16" ht="165" x14ac:dyDescent="0.2">
      <c r="A193" s="3" t="s">
        <v>206</v>
      </c>
      <c r="B193" s="4" t="s">
        <v>206</v>
      </c>
      <c r="C193" s="4" t="s">
        <v>1195</v>
      </c>
      <c r="D193" s="4" t="s">
        <v>622</v>
      </c>
      <c r="E193" s="4" t="s">
        <v>446</v>
      </c>
      <c r="F193" s="5">
        <v>1</v>
      </c>
      <c r="G193" s="6">
        <v>2332.5500000000002</v>
      </c>
      <c r="H193" s="12">
        <f>G193*0.1</f>
        <v>233.25500000000002</v>
      </c>
      <c r="I193" s="13">
        <f>G193*0.15</f>
        <v>349.88249999999999</v>
      </c>
      <c r="J193" s="13">
        <f>G193+H193+I193</f>
        <v>2915.6875000000005</v>
      </c>
      <c r="K193" s="13">
        <f>J193*1.1</f>
        <v>3207.2562500000008</v>
      </c>
      <c r="L193" s="7"/>
      <c r="M193" s="4" t="s">
        <v>1196</v>
      </c>
      <c r="N193" s="7" t="s">
        <v>1197</v>
      </c>
      <c r="O193" s="8" t="s">
        <v>1198</v>
      </c>
      <c r="P193" s="10">
        <v>45723</v>
      </c>
    </row>
    <row r="194" spans="1:16" ht="180" x14ac:dyDescent="0.2">
      <c r="A194" s="3" t="s">
        <v>31</v>
      </c>
      <c r="B194" s="4" t="s">
        <v>432</v>
      </c>
      <c r="C194" s="4" t="s">
        <v>795</v>
      </c>
      <c r="D194" s="4" t="s">
        <v>290</v>
      </c>
      <c r="E194" s="4" t="s">
        <v>134</v>
      </c>
      <c r="F194" s="5">
        <v>28</v>
      </c>
      <c r="G194" s="6">
        <v>2039.97</v>
      </c>
      <c r="H194" s="12">
        <f>G194*0.1</f>
        <v>203.99700000000001</v>
      </c>
      <c r="I194" s="13">
        <f>G194*0.15</f>
        <v>305.99549999999999</v>
      </c>
      <c r="J194" s="13">
        <f>G194+H194+I194</f>
        <v>2549.9625000000001</v>
      </c>
      <c r="K194" s="13">
        <f>J194*1.1</f>
        <v>2804.9587500000002</v>
      </c>
      <c r="L194" s="7"/>
      <c r="M194" s="4" t="s">
        <v>431</v>
      </c>
      <c r="N194" s="7" t="s">
        <v>1067</v>
      </c>
      <c r="O194" s="8" t="s">
        <v>1068</v>
      </c>
      <c r="P194" s="10">
        <v>45722</v>
      </c>
    </row>
    <row r="195" spans="1:16" ht="180" x14ac:dyDescent="0.2">
      <c r="A195" s="3" t="s">
        <v>31</v>
      </c>
      <c r="B195" s="4" t="s">
        <v>432</v>
      </c>
      <c r="C195" s="4" t="s">
        <v>796</v>
      </c>
      <c r="D195" s="4" t="s">
        <v>290</v>
      </c>
      <c r="E195" s="4" t="s">
        <v>134</v>
      </c>
      <c r="F195" s="5">
        <v>28</v>
      </c>
      <c r="G195" s="6">
        <v>3059.95</v>
      </c>
      <c r="H195" s="12">
        <f>G195*0.1</f>
        <v>305.995</v>
      </c>
      <c r="I195" s="13">
        <f>G195*0.15</f>
        <v>458.99249999999995</v>
      </c>
      <c r="J195" s="13">
        <f>G195+H195+I195</f>
        <v>3824.9374999999995</v>
      </c>
      <c r="K195" s="13">
        <f>J195*1.1</f>
        <v>4207.4312499999996</v>
      </c>
      <c r="L195" s="7"/>
      <c r="M195" s="4" t="s">
        <v>431</v>
      </c>
      <c r="N195" s="7" t="s">
        <v>1067</v>
      </c>
      <c r="O195" s="8" t="s">
        <v>1069</v>
      </c>
      <c r="P195" s="10">
        <v>45722</v>
      </c>
    </row>
    <row r="196" spans="1:16" ht="105" x14ac:dyDescent="0.2">
      <c r="A196" s="3" t="s">
        <v>32</v>
      </c>
      <c r="B196" s="4" t="s">
        <v>363</v>
      </c>
      <c r="C196" s="4" t="s">
        <v>617</v>
      </c>
      <c r="D196" s="4" t="s">
        <v>272</v>
      </c>
      <c r="E196" s="4" t="s">
        <v>151</v>
      </c>
      <c r="F196" s="5">
        <v>30</v>
      </c>
      <c r="G196" s="6">
        <v>191.9</v>
      </c>
      <c r="H196" s="12">
        <f>G196*0.14</f>
        <v>26.866000000000003</v>
      </c>
      <c r="I196" s="13">
        <f>G196*0.22</f>
        <v>42.218000000000004</v>
      </c>
      <c r="J196" s="13">
        <f>G196+H196+I196</f>
        <v>260.98400000000004</v>
      </c>
      <c r="K196" s="13">
        <f>J196*1.1</f>
        <v>287.08240000000006</v>
      </c>
      <c r="L196" s="7"/>
      <c r="M196" s="4" t="s">
        <v>883</v>
      </c>
      <c r="N196" s="7" t="s">
        <v>1071</v>
      </c>
      <c r="O196" s="8" t="s">
        <v>1073</v>
      </c>
      <c r="P196" s="10">
        <v>45722</v>
      </c>
    </row>
    <row r="197" spans="1:16" ht="105" x14ac:dyDescent="0.2">
      <c r="A197" s="3" t="s">
        <v>32</v>
      </c>
      <c r="B197" s="4" t="s">
        <v>363</v>
      </c>
      <c r="C197" s="4" t="s">
        <v>616</v>
      </c>
      <c r="D197" s="4" t="s">
        <v>272</v>
      </c>
      <c r="E197" s="4" t="s">
        <v>151</v>
      </c>
      <c r="F197" s="5">
        <v>60</v>
      </c>
      <c r="G197" s="6">
        <v>373.47</v>
      </c>
      <c r="H197" s="12">
        <f>G197*0.14</f>
        <v>52.285800000000009</v>
      </c>
      <c r="I197" s="13">
        <f>G197*0.22</f>
        <v>82.16340000000001</v>
      </c>
      <c r="J197" s="13">
        <f>G197+H197+I197</f>
        <v>507.91920000000005</v>
      </c>
      <c r="K197" s="13">
        <f>J197*1.1</f>
        <v>558.71112000000005</v>
      </c>
      <c r="L197" s="7"/>
      <c r="M197" s="4" t="s">
        <v>883</v>
      </c>
      <c r="N197" s="7" t="s">
        <v>1071</v>
      </c>
      <c r="O197" s="8" t="s">
        <v>1077</v>
      </c>
      <c r="P197" s="10">
        <v>45722</v>
      </c>
    </row>
    <row r="198" spans="1:16" ht="105" x14ac:dyDescent="0.2">
      <c r="A198" s="3" t="s">
        <v>32</v>
      </c>
      <c r="B198" s="4" t="s">
        <v>363</v>
      </c>
      <c r="C198" s="4" t="s">
        <v>615</v>
      </c>
      <c r="D198" s="4" t="s">
        <v>272</v>
      </c>
      <c r="E198" s="4" t="s">
        <v>151</v>
      </c>
      <c r="F198" s="5">
        <v>90</v>
      </c>
      <c r="G198" s="6">
        <v>559.79999999999995</v>
      </c>
      <c r="H198" s="12">
        <f>G198*0.1</f>
        <v>55.98</v>
      </c>
      <c r="I198" s="13">
        <f>G198*0.15</f>
        <v>83.969999999999985</v>
      </c>
      <c r="J198" s="13">
        <f>G198+H198+I198</f>
        <v>699.75</v>
      </c>
      <c r="K198" s="13">
        <f>J198*1.1</f>
        <v>769.72500000000002</v>
      </c>
      <c r="L198" s="7"/>
      <c r="M198" s="4" t="s">
        <v>883</v>
      </c>
      <c r="N198" s="7" t="s">
        <v>1071</v>
      </c>
      <c r="O198" s="8" t="s">
        <v>1081</v>
      </c>
      <c r="P198" s="10">
        <v>45722</v>
      </c>
    </row>
    <row r="199" spans="1:16" ht="105" x14ac:dyDescent="0.2">
      <c r="A199" s="3" t="s">
        <v>32</v>
      </c>
      <c r="B199" s="4" t="s">
        <v>363</v>
      </c>
      <c r="C199" s="4" t="s">
        <v>1074</v>
      </c>
      <c r="D199" s="4" t="s">
        <v>272</v>
      </c>
      <c r="E199" s="4" t="s">
        <v>151</v>
      </c>
      <c r="F199" s="5">
        <v>30</v>
      </c>
      <c r="G199" s="6">
        <v>259.52999999999997</v>
      </c>
      <c r="H199" s="12">
        <f>G199*0.14</f>
        <v>36.334200000000003</v>
      </c>
      <c r="I199" s="13">
        <f>G199*0.22</f>
        <v>57.096599999999995</v>
      </c>
      <c r="J199" s="13">
        <f>G199+H199+I199</f>
        <v>352.96079999999995</v>
      </c>
      <c r="K199" s="13">
        <f>J199*1.1</f>
        <v>388.25687999999997</v>
      </c>
      <c r="L199" s="7"/>
      <c r="M199" s="4" t="s">
        <v>883</v>
      </c>
      <c r="N199" s="7" t="s">
        <v>1071</v>
      </c>
      <c r="O199" s="8" t="s">
        <v>1075</v>
      </c>
      <c r="P199" s="10">
        <v>45722</v>
      </c>
    </row>
    <row r="200" spans="1:16" ht="105" x14ac:dyDescent="0.2">
      <c r="A200" s="3" t="s">
        <v>32</v>
      </c>
      <c r="B200" s="4" t="s">
        <v>363</v>
      </c>
      <c r="C200" s="4" t="s">
        <v>1078</v>
      </c>
      <c r="D200" s="4" t="s">
        <v>272</v>
      </c>
      <c r="E200" s="4" t="s">
        <v>151</v>
      </c>
      <c r="F200" s="5">
        <v>60</v>
      </c>
      <c r="G200" s="6">
        <v>506.4</v>
      </c>
      <c r="H200" s="12">
        <f>G200*0.1</f>
        <v>50.64</v>
      </c>
      <c r="I200" s="13">
        <f>G200*0.15</f>
        <v>75.959999999999994</v>
      </c>
      <c r="J200" s="13">
        <f>G200+H200+I200</f>
        <v>633</v>
      </c>
      <c r="K200" s="13">
        <f>J200*1.1</f>
        <v>696.30000000000007</v>
      </c>
      <c r="L200" s="7"/>
      <c r="M200" s="4" t="s">
        <v>883</v>
      </c>
      <c r="N200" s="7" t="s">
        <v>1071</v>
      </c>
      <c r="O200" s="8" t="s">
        <v>1079</v>
      </c>
      <c r="P200" s="10">
        <v>45722</v>
      </c>
    </row>
    <row r="201" spans="1:16" ht="105" x14ac:dyDescent="0.2">
      <c r="A201" s="3" t="s">
        <v>32</v>
      </c>
      <c r="B201" s="4" t="s">
        <v>363</v>
      </c>
      <c r="C201" s="4" t="s">
        <v>1082</v>
      </c>
      <c r="D201" s="4" t="s">
        <v>272</v>
      </c>
      <c r="E201" s="4" t="s">
        <v>151</v>
      </c>
      <c r="F201" s="5">
        <v>90</v>
      </c>
      <c r="G201" s="6">
        <v>759.6</v>
      </c>
      <c r="H201" s="12">
        <f>G201*0.1</f>
        <v>75.960000000000008</v>
      </c>
      <c r="I201" s="13">
        <f>G201*0.15</f>
        <v>113.94</v>
      </c>
      <c r="J201" s="13">
        <f>G201+H201+I201</f>
        <v>949.5</v>
      </c>
      <c r="K201" s="13">
        <f>J201*1.1</f>
        <v>1044.45</v>
      </c>
      <c r="L201" s="7"/>
      <c r="M201" s="4" t="s">
        <v>883</v>
      </c>
      <c r="N201" s="7" t="s">
        <v>1071</v>
      </c>
      <c r="O201" s="8" t="s">
        <v>1083</v>
      </c>
      <c r="P201" s="10">
        <v>45722</v>
      </c>
    </row>
    <row r="202" spans="1:16" ht="105" x14ac:dyDescent="0.2">
      <c r="A202" s="3" t="s">
        <v>32</v>
      </c>
      <c r="B202" s="4" t="s">
        <v>363</v>
      </c>
      <c r="C202" s="4" t="s">
        <v>614</v>
      </c>
      <c r="D202" s="4" t="s">
        <v>272</v>
      </c>
      <c r="E202" s="4" t="s">
        <v>151</v>
      </c>
      <c r="F202" s="5">
        <v>30</v>
      </c>
      <c r="G202" s="6">
        <v>333.9</v>
      </c>
      <c r="H202" s="12">
        <f>G202*0.14</f>
        <v>46.746000000000002</v>
      </c>
      <c r="I202" s="13">
        <f>G202*0.22</f>
        <v>73.457999999999998</v>
      </c>
      <c r="J202" s="13">
        <f>G202+H202+I202</f>
        <v>454.10399999999993</v>
      </c>
      <c r="K202" s="13">
        <f>J202*1.1</f>
        <v>499.51439999999997</v>
      </c>
      <c r="L202" s="7"/>
      <c r="M202" s="4" t="s">
        <v>883</v>
      </c>
      <c r="N202" s="7" t="s">
        <v>1071</v>
      </c>
      <c r="O202" s="8" t="s">
        <v>1072</v>
      </c>
      <c r="P202" s="10">
        <v>45722</v>
      </c>
    </row>
    <row r="203" spans="1:16" ht="105" x14ac:dyDescent="0.2">
      <c r="A203" s="3" t="s">
        <v>32</v>
      </c>
      <c r="B203" s="4" t="s">
        <v>363</v>
      </c>
      <c r="C203" s="4" t="s">
        <v>613</v>
      </c>
      <c r="D203" s="4" t="s">
        <v>272</v>
      </c>
      <c r="E203" s="4" t="s">
        <v>151</v>
      </c>
      <c r="F203" s="5">
        <v>60</v>
      </c>
      <c r="G203" s="6">
        <v>658.32</v>
      </c>
      <c r="H203" s="12">
        <f>G203*0.1</f>
        <v>65.832000000000008</v>
      </c>
      <c r="I203" s="13">
        <f>G203*0.15</f>
        <v>98.748000000000005</v>
      </c>
      <c r="J203" s="13">
        <f>G203+H203+I203</f>
        <v>822.90000000000009</v>
      </c>
      <c r="K203" s="13">
        <f>J203*1.1</f>
        <v>905.19000000000017</v>
      </c>
      <c r="L203" s="7"/>
      <c r="M203" s="4" t="s">
        <v>883</v>
      </c>
      <c r="N203" s="7" t="s">
        <v>1071</v>
      </c>
      <c r="O203" s="8" t="s">
        <v>1076</v>
      </c>
      <c r="P203" s="10">
        <v>45722</v>
      </c>
    </row>
    <row r="204" spans="1:16" ht="105" x14ac:dyDescent="0.2">
      <c r="A204" s="3" t="s">
        <v>32</v>
      </c>
      <c r="B204" s="4" t="s">
        <v>363</v>
      </c>
      <c r="C204" s="4" t="s">
        <v>612</v>
      </c>
      <c r="D204" s="4" t="s">
        <v>272</v>
      </c>
      <c r="E204" s="4" t="s">
        <v>151</v>
      </c>
      <c r="F204" s="5">
        <v>90</v>
      </c>
      <c r="G204" s="6">
        <v>987.3</v>
      </c>
      <c r="H204" s="12">
        <f>G204*0.1</f>
        <v>98.73</v>
      </c>
      <c r="I204" s="13">
        <f>G204*0.15</f>
        <v>148.095</v>
      </c>
      <c r="J204" s="13">
        <f>G204+H204+I204</f>
        <v>1234.125</v>
      </c>
      <c r="K204" s="13">
        <f>J204*1.1</f>
        <v>1357.5375000000001</v>
      </c>
      <c r="L204" s="7"/>
      <c r="M204" s="4" t="s">
        <v>883</v>
      </c>
      <c r="N204" s="7" t="s">
        <v>1071</v>
      </c>
      <c r="O204" s="8" t="s">
        <v>1080</v>
      </c>
      <c r="P204" s="10">
        <v>45722</v>
      </c>
    </row>
    <row r="205" spans="1:16" ht="120" x14ac:dyDescent="0.2">
      <c r="A205" s="3" t="s">
        <v>32</v>
      </c>
      <c r="B205" s="4" t="s">
        <v>33</v>
      </c>
      <c r="C205" s="4" t="s">
        <v>179</v>
      </c>
      <c r="D205" s="4" t="s">
        <v>273</v>
      </c>
      <c r="E205" s="4" t="s">
        <v>151</v>
      </c>
      <c r="F205" s="5">
        <v>14</v>
      </c>
      <c r="G205" s="6">
        <v>271.58999999999997</v>
      </c>
      <c r="H205" s="12">
        <f>G205*0.14</f>
        <v>38.022599999999997</v>
      </c>
      <c r="I205" s="13">
        <f>G205*0.22</f>
        <v>59.749799999999993</v>
      </c>
      <c r="J205" s="13">
        <f>G205+H205+I205</f>
        <v>369.36239999999998</v>
      </c>
      <c r="K205" s="13">
        <f>J205*1.1</f>
        <v>406.29864000000003</v>
      </c>
      <c r="L205" s="7"/>
      <c r="M205" s="4" t="s">
        <v>34</v>
      </c>
      <c r="N205" s="7" t="s">
        <v>1093</v>
      </c>
      <c r="O205" s="8" t="s">
        <v>569</v>
      </c>
      <c r="P205" s="10">
        <v>45721</v>
      </c>
    </row>
    <row r="206" spans="1:16" ht="120" x14ac:dyDescent="0.2">
      <c r="A206" s="3" t="s">
        <v>32</v>
      </c>
      <c r="B206" s="4" t="s">
        <v>33</v>
      </c>
      <c r="C206" s="4" t="s">
        <v>248</v>
      </c>
      <c r="D206" s="4" t="s">
        <v>273</v>
      </c>
      <c r="E206" s="4" t="s">
        <v>151</v>
      </c>
      <c r="F206" s="5">
        <v>28</v>
      </c>
      <c r="G206" s="6">
        <v>544.08000000000004</v>
      </c>
      <c r="H206" s="12">
        <f>G206*0.1</f>
        <v>54.408000000000008</v>
      </c>
      <c r="I206" s="13">
        <f>G206*0.15</f>
        <v>81.612000000000009</v>
      </c>
      <c r="J206" s="13">
        <f>G206+H206+I206</f>
        <v>680.1</v>
      </c>
      <c r="K206" s="13">
        <f>J206*1.1</f>
        <v>748.11000000000013</v>
      </c>
      <c r="L206" s="7"/>
      <c r="M206" s="4" t="s">
        <v>34</v>
      </c>
      <c r="N206" s="7" t="s">
        <v>1093</v>
      </c>
      <c r="O206" s="8" t="s">
        <v>570</v>
      </c>
      <c r="P206" s="10">
        <v>45721</v>
      </c>
    </row>
    <row r="207" spans="1:16" ht="120" x14ac:dyDescent="0.2">
      <c r="A207" s="3" t="s">
        <v>32</v>
      </c>
      <c r="B207" s="4" t="s">
        <v>33</v>
      </c>
      <c r="C207" s="4" t="s">
        <v>150</v>
      </c>
      <c r="D207" s="4" t="s">
        <v>273</v>
      </c>
      <c r="E207" s="4" t="s">
        <v>151</v>
      </c>
      <c r="F207" s="5">
        <v>14</v>
      </c>
      <c r="G207" s="6">
        <v>433.27</v>
      </c>
      <c r="H207" s="12">
        <f>G207*0.14</f>
        <v>60.657800000000002</v>
      </c>
      <c r="I207" s="13">
        <f>G207*0.22</f>
        <v>95.319400000000002</v>
      </c>
      <c r="J207" s="13">
        <f>G207+H207+I207</f>
        <v>589.24720000000002</v>
      </c>
      <c r="K207" s="13">
        <f>J207*1.1</f>
        <v>648.17192000000011</v>
      </c>
      <c r="L207" s="7"/>
      <c r="M207" s="4" t="s">
        <v>34</v>
      </c>
      <c r="N207" s="7" t="s">
        <v>1093</v>
      </c>
      <c r="O207" s="8" t="s">
        <v>571</v>
      </c>
      <c r="P207" s="10">
        <v>45721</v>
      </c>
    </row>
    <row r="208" spans="1:16" ht="120" x14ac:dyDescent="0.2">
      <c r="A208" s="3" t="s">
        <v>32</v>
      </c>
      <c r="B208" s="4" t="s">
        <v>33</v>
      </c>
      <c r="C208" s="4" t="s">
        <v>249</v>
      </c>
      <c r="D208" s="4" t="s">
        <v>273</v>
      </c>
      <c r="E208" s="4" t="s">
        <v>151</v>
      </c>
      <c r="F208" s="5">
        <v>28</v>
      </c>
      <c r="G208" s="6">
        <v>854.3</v>
      </c>
      <c r="H208" s="12">
        <f>G208*0.1</f>
        <v>85.43</v>
      </c>
      <c r="I208" s="13">
        <f>G208*0.15</f>
        <v>128.14499999999998</v>
      </c>
      <c r="J208" s="13">
        <f>G208+H208+I208</f>
        <v>1067.875</v>
      </c>
      <c r="K208" s="13">
        <f>J208*1.1</f>
        <v>1174.6625000000001</v>
      </c>
      <c r="L208" s="7"/>
      <c r="M208" s="4" t="s">
        <v>34</v>
      </c>
      <c r="N208" s="7" t="s">
        <v>1093</v>
      </c>
      <c r="O208" s="8" t="s">
        <v>572</v>
      </c>
      <c r="P208" s="10">
        <v>45721</v>
      </c>
    </row>
    <row r="209" spans="1:16" ht="105" x14ac:dyDescent="0.2">
      <c r="A209" s="3" t="s">
        <v>646</v>
      </c>
      <c r="B209" s="4" t="s">
        <v>646</v>
      </c>
      <c r="C209" s="4" t="s">
        <v>409</v>
      </c>
      <c r="D209" s="4" t="s">
        <v>333</v>
      </c>
      <c r="E209" s="4" t="s">
        <v>896</v>
      </c>
      <c r="F209" s="5">
        <v>40</v>
      </c>
      <c r="G209" s="6">
        <v>4453.24</v>
      </c>
      <c r="H209" s="12">
        <f>G209*0.1</f>
        <v>445.32400000000001</v>
      </c>
      <c r="I209" s="13">
        <f>G209*0.15</f>
        <v>667.98599999999999</v>
      </c>
      <c r="J209" s="13">
        <f>G209+H209+I209</f>
        <v>5566.5499999999993</v>
      </c>
      <c r="K209" s="13">
        <f>J209*1.1</f>
        <v>6123.2049999999999</v>
      </c>
      <c r="L209" s="7"/>
      <c r="M209" s="4" t="s">
        <v>985</v>
      </c>
      <c r="N209" s="7" t="s">
        <v>986</v>
      </c>
      <c r="O209" s="8" t="s">
        <v>987</v>
      </c>
      <c r="P209" s="10">
        <v>45720</v>
      </c>
    </row>
    <row r="210" spans="1:16" ht="120" x14ac:dyDescent="0.2">
      <c r="A210" s="3" t="s">
        <v>66</v>
      </c>
      <c r="B210" s="4" t="s">
        <v>66</v>
      </c>
      <c r="C210" s="4" t="s">
        <v>188</v>
      </c>
      <c r="D210" s="4" t="s">
        <v>476</v>
      </c>
      <c r="E210" s="4" t="s">
        <v>189</v>
      </c>
      <c r="F210" s="5">
        <v>10</v>
      </c>
      <c r="G210" s="6">
        <v>989.2</v>
      </c>
      <c r="H210" s="12">
        <f>G210*0.1</f>
        <v>98.920000000000016</v>
      </c>
      <c r="I210" s="13">
        <f>G210*0.15</f>
        <v>148.38</v>
      </c>
      <c r="J210" s="13">
        <f>G210+H210+I210</f>
        <v>1236.5</v>
      </c>
      <c r="K210" s="13">
        <f>J210*1.1</f>
        <v>1360.15</v>
      </c>
      <c r="L210" s="7"/>
      <c r="M210" s="4" t="s">
        <v>114</v>
      </c>
      <c r="N210" s="7" t="s">
        <v>1115</v>
      </c>
      <c r="O210" s="8" t="s">
        <v>115</v>
      </c>
      <c r="P210" s="10">
        <v>45722</v>
      </c>
    </row>
    <row r="211" spans="1:16" ht="165" x14ac:dyDescent="0.2">
      <c r="A211" s="3" t="s">
        <v>139</v>
      </c>
      <c r="B211" s="4" t="s">
        <v>650</v>
      </c>
      <c r="C211" s="4" t="s">
        <v>182</v>
      </c>
      <c r="D211" s="4" t="s">
        <v>651</v>
      </c>
      <c r="E211" s="4" t="s">
        <v>183</v>
      </c>
      <c r="F211" s="5">
        <v>3</v>
      </c>
      <c r="G211" s="6">
        <v>172.28</v>
      </c>
      <c r="H211" s="12">
        <f>G211*0.14</f>
        <v>24.119200000000003</v>
      </c>
      <c r="I211" s="13">
        <f>G211*0.22</f>
        <v>37.901600000000002</v>
      </c>
      <c r="J211" s="13">
        <f>G211+H211+I211</f>
        <v>234.30080000000001</v>
      </c>
      <c r="K211" s="13">
        <f>J211*1.1</f>
        <v>257.73088000000001</v>
      </c>
      <c r="L211" s="7"/>
      <c r="M211" s="4" t="s">
        <v>959</v>
      </c>
      <c r="N211" s="7" t="s">
        <v>957</v>
      </c>
      <c r="O211" s="8" t="s">
        <v>960</v>
      </c>
      <c r="P211" s="10">
        <v>45719</v>
      </c>
    </row>
    <row r="212" spans="1:16" ht="165" x14ac:dyDescent="0.2">
      <c r="A212" s="3" t="s">
        <v>139</v>
      </c>
      <c r="B212" s="4" t="s">
        <v>650</v>
      </c>
      <c r="C212" s="4" t="s">
        <v>557</v>
      </c>
      <c r="D212" s="4" t="s">
        <v>651</v>
      </c>
      <c r="E212" s="4" t="s">
        <v>183</v>
      </c>
      <c r="F212" s="5">
        <v>5</v>
      </c>
      <c r="G212" s="6">
        <v>281.93</v>
      </c>
      <c r="H212" s="12">
        <f>G212*0.14</f>
        <v>39.470200000000006</v>
      </c>
      <c r="I212" s="13">
        <f>G212*0.22</f>
        <v>62.0246</v>
      </c>
      <c r="J212" s="13">
        <f>G212+H212+I212</f>
        <v>383.42480000000006</v>
      </c>
      <c r="K212" s="13">
        <f>J212*1.1</f>
        <v>421.76728000000008</v>
      </c>
      <c r="L212" s="7"/>
      <c r="M212" s="4" t="s">
        <v>959</v>
      </c>
      <c r="N212" s="7" t="s">
        <v>957</v>
      </c>
      <c r="O212" s="8" t="s">
        <v>961</v>
      </c>
      <c r="P212" s="10">
        <v>45719</v>
      </c>
    </row>
    <row r="213" spans="1:16" ht="165" x14ac:dyDescent="0.2">
      <c r="A213" s="3" t="s">
        <v>139</v>
      </c>
      <c r="B213" s="4" t="s">
        <v>650</v>
      </c>
      <c r="C213" s="4" t="s">
        <v>435</v>
      </c>
      <c r="D213" s="4" t="s">
        <v>651</v>
      </c>
      <c r="E213" s="4" t="s">
        <v>183</v>
      </c>
      <c r="F213" s="5">
        <v>6</v>
      </c>
      <c r="G213" s="6">
        <v>332.07</v>
      </c>
      <c r="H213" s="12">
        <f>G213*0.14</f>
        <v>46.489800000000002</v>
      </c>
      <c r="I213" s="13">
        <f>G213*0.22</f>
        <v>73.055400000000006</v>
      </c>
      <c r="J213" s="13">
        <f>G213+H213+I213</f>
        <v>451.61520000000002</v>
      </c>
      <c r="K213" s="13">
        <f>J213*1.1</f>
        <v>496.77672000000007</v>
      </c>
      <c r="L213" s="7"/>
      <c r="M213" s="4" t="s">
        <v>959</v>
      </c>
      <c r="N213" s="7" t="s">
        <v>957</v>
      </c>
      <c r="O213" s="8" t="s">
        <v>962</v>
      </c>
      <c r="P213" s="10">
        <v>45719</v>
      </c>
    </row>
    <row r="214" spans="1:16" ht="120" x14ac:dyDescent="0.2">
      <c r="A214" s="3" t="s">
        <v>89</v>
      </c>
      <c r="B214" s="4" t="s">
        <v>90</v>
      </c>
      <c r="C214" s="4" t="s">
        <v>171</v>
      </c>
      <c r="D214" s="4" t="s">
        <v>476</v>
      </c>
      <c r="E214" s="4" t="s">
        <v>172</v>
      </c>
      <c r="F214" s="5">
        <v>5</v>
      </c>
      <c r="G214" s="6">
        <v>358.8</v>
      </c>
      <c r="H214" s="14">
        <f>G214*0.25</f>
        <v>89.7</v>
      </c>
      <c r="I214" s="15">
        <f>G214*0.41</f>
        <v>147.108</v>
      </c>
      <c r="J214" s="15">
        <f>G214*1.66</f>
        <v>595.60799999999995</v>
      </c>
      <c r="K214" s="15">
        <f>J214*1.1</f>
        <v>655.16880000000003</v>
      </c>
      <c r="L214" s="7"/>
      <c r="M214" s="4" t="s">
        <v>91</v>
      </c>
      <c r="N214" s="7" t="s">
        <v>1116</v>
      </c>
      <c r="O214" s="8" t="s">
        <v>92</v>
      </c>
      <c r="P214" s="10">
        <v>45722</v>
      </c>
    </row>
    <row r="215" spans="1:16" ht="180" x14ac:dyDescent="0.2">
      <c r="A215" s="3" t="s">
        <v>161</v>
      </c>
      <c r="B215" s="4" t="s">
        <v>161</v>
      </c>
      <c r="C215" s="4" t="s">
        <v>875</v>
      </c>
      <c r="D215" s="4" t="s">
        <v>290</v>
      </c>
      <c r="E215" s="4" t="s">
        <v>162</v>
      </c>
      <c r="F215" s="5">
        <v>10</v>
      </c>
      <c r="G215" s="6">
        <v>102.64</v>
      </c>
      <c r="H215" s="12">
        <f>G215*0.14</f>
        <v>14.369600000000002</v>
      </c>
      <c r="I215" s="13">
        <f>G215*0.22</f>
        <v>22.5808</v>
      </c>
      <c r="J215" s="13">
        <f>G215+H215+I215</f>
        <v>139.59040000000002</v>
      </c>
      <c r="K215" s="13">
        <f>J215*1.1</f>
        <v>153.54944000000003</v>
      </c>
      <c r="L215" s="7"/>
      <c r="M215" s="4" t="s">
        <v>1063</v>
      </c>
      <c r="N215" s="7" t="s">
        <v>1064</v>
      </c>
      <c r="O215" s="8" t="s">
        <v>370</v>
      </c>
      <c r="P215" s="10">
        <v>45722</v>
      </c>
    </row>
    <row r="216" spans="1:16" ht="180" x14ac:dyDescent="0.2">
      <c r="A216" s="3" t="s">
        <v>161</v>
      </c>
      <c r="B216" s="4" t="s">
        <v>161</v>
      </c>
      <c r="C216" s="4" t="s">
        <v>875</v>
      </c>
      <c r="D216" s="4" t="s">
        <v>290</v>
      </c>
      <c r="E216" s="4" t="s">
        <v>162</v>
      </c>
      <c r="F216" s="5">
        <v>10</v>
      </c>
      <c r="G216" s="6">
        <v>102.64</v>
      </c>
      <c r="H216" s="12">
        <f>G216*0.14</f>
        <v>14.369600000000002</v>
      </c>
      <c r="I216" s="13">
        <f>G216*0.22</f>
        <v>22.5808</v>
      </c>
      <c r="J216" s="13">
        <f>G216+H216+I216</f>
        <v>139.59040000000002</v>
      </c>
      <c r="K216" s="13">
        <f>J216*1.1</f>
        <v>153.54944000000003</v>
      </c>
      <c r="L216" s="7"/>
      <c r="M216" s="4" t="s">
        <v>1063</v>
      </c>
      <c r="N216" s="7" t="s">
        <v>1064</v>
      </c>
      <c r="O216" s="8" t="s">
        <v>420</v>
      </c>
      <c r="P216" s="10">
        <v>45722</v>
      </c>
    </row>
    <row r="217" spans="1:16" ht="180" x14ac:dyDescent="0.2">
      <c r="A217" s="3" t="s">
        <v>161</v>
      </c>
      <c r="B217" s="4" t="s">
        <v>161</v>
      </c>
      <c r="C217" s="4" t="s">
        <v>873</v>
      </c>
      <c r="D217" s="4" t="s">
        <v>290</v>
      </c>
      <c r="E217" s="4" t="s">
        <v>162</v>
      </c>
      <c r="F217" s="5">
        <v>10</v>
      </c>
      <c r="G217" s="6">
        <v>102.64</v>
      </c>
      <c r="H217" s="12">
        <f>G217*0.14</f>
        <v>14.369600000000002</v>
      </c>
      <c r="I217" s="13">
        <f>G217*0.22</f>
        <v>22.5808</v>
      </c>
      <c r="J217" s="13">
        <f>G217+H217+I217</f>
        <v>139.59040000000002</v>
      </c>
      <c r="K217" s="13">
        <f>J217*1.1</f>
        <v>153.54944000000003</v>
      </c>
      <c r="L217" s="7"/>
      <c r="M217" s="4" t="s">
        <v>1063</v>
      </c>
      <c r="N217" s="7" t="s">
        <v>1064</v>
      </c>
      <c r="O217" s="8" t="s">
        <v>418</v>
      </c>
      <c r="P217" s="10">
        <v>45722</v>
      </c>
    </row>
    <row r="218" spans="1:16" ht="180" x14ac:dyDescent="0.2">
      <c r="A218" s="3" t="s">
        <v>161</v>
      </c>
      <c r="B218" s="4" t="s">
        <v>161</v>
      </c>
      <c r="C218" s="4" t="s">
        <v>556</v>
      </c>
      <c r="D218" s="4" t="s">
        <v>290</v>
      </c>
      <c r="E218" s="4" t="s">
        <v>162</v>
      </c>
      <c r="F218" s="5">
        <v>20</v>
      </c>
      <c r="G218" s="6">
        <v>157.52000000000001</v>
      </c>
      <c r="H218" s="12">
        <f>G218*0.14</f>
        <v>22.052800000000005</v>
      </c>
      <c r="I218" s="13">
        <f>G218*0.22</f>
        <v>34.654400000000003</v>
      </c>
      <c r="J218" s="13">
        <f>G218+H218+I218</f>
        <v>214.22720000000004</v>
      </c>
      <c r="K218" s="13">
        <f>J218*1.1</f>
        <v>235.64992000000007</v>
      </c>
      <c r="L218" s="7"/>
      <c r="M218" s="4" t="s">
        <v>1063</v>
      </c>
      <c r="N218" s="7" t="s">
        <v>1064</v>
      </c>
      <c r="O218" s="8" t="s">
        <v>419</v>
      </c>
      <c r="P218" s="10">
        <v>45722</v>
      </c>
    </row>
    <row r="219" spans="1:16" ht="180" x14ac:dyDescent="0.2">
      <c r="A219" s="3" t="s">
        <v>161</v>
      </c>
      <c r="B219" s="4" t="s">
        <v>161</v>
      </c>
      <c r="C219" s="4" t="s">
        <v>874</v>
      </c>
      <c r="D219" s="4" t="s">
        <v>290</v>
      </c>
      <c r="E219" s="4" t="s">
        <v>162</v>
      </c>
      <c r="F219" s="5">
        <v>5</v>
      </c>
      <c r="G219" s="6">
        <v>50.84</v>
      </c>
      <c r="H219" s="12">
        <f>G219*0.17</f>
        <v>8.6428000000000011</v>
      </c>
      <c r="I219" s="13">
        <f>G219*0.3</f>
        <v>15.252000000000001</v>
      </c>
      <c r="J219" s="13">
        <f>G219+H219+I219</f>
        <v>74.734800000000007</v>
      </c>
      <c r="K219" s="13">
        <f>J219*1.1</f>
        <v>82.208280000000016</v>
      </c>
      <c r="L219" s="7"/>
      <c r="M219" s="4" t="s">
        <v>1063</v>
      </c>
      <c r="N219" s="7" t="s">
        <v>1064</v>
      </c>
      <c r="O219" s="8" t="s">
        <v>421</v>
      </c>
      <c r="P219" s="10">
        <v>45722</v>
      </c>
    </row>
    <row r="220" spans="1:16" ht="165" x14ac:dyDescent="0.2">
      <c r="A220" s="3" t="s">
        <v>52</v>
      </c>
      <c r="B220" s="4" t="s">
        <v>53</v>
      </c>
      <c r="C220" s="4" t="s">
        <v>528</v>
      </c>
      <c r="D220" s="4" t="s">
        <v>676</v>
      </c>
      <c r="E220" s="4" t="s">
        <v>213</v>
      </c>
      <c r="F220" s="5">
        <v>1</v>
      </c>
      <c r="G220" s="6">
        <v>170</v>
      </c>
      <c r="H220" s="12">
        <f>G220*0.14</f>
        <v>23.8</v>
      </c>
      <c r="I220" s="13">
        <f>G220*0.22</f>
        <v>37.4</v>
      </c>
      <c r="J220" s="13">
        <f>G220+H220+I220</f>
        <v>231.20000000000002</v>
      </c>
      <c r="K220" s="13">
        <f>J220*1.1</f>
        <v>254.32000000000005</v>
      </c>
      <c r="L220" s="7"/>
      <c r="M220" s="4" t="s">
        <v>55</v>
      </c>
      <c r="N220" s="7" t="s">
        <v>934</v>
      </c>
      <c r="O220" s="8" t="s">
        <v>68</v>
      </c>
      <c r="P220" s="10">
        <v>45717</v>
      </c>
    </row>
    <row r="221" spans="1:16" ht="165" x14ac:dyDescent="0.2">
      <c r="A221" s="3" t="s">
        <v>52</v>
      </c>
      <c r="B221" s="4" t="s">
        <v>53</v>
      </c>
      <c r="C221" s="4" t="s">
        <v>528</v>
      </c>
      <c r="D221" s="4" t="s">
        <v>676</v>
      </c>
      <c r="E221" s="4" t="s">
        <v>213</v>
      </c>
      <c r="F221" s="5">
        <v>1</v>
      </c>
      <c r="G221" s="6">
        <v>170</v>
      </c>
      <c r="H221" s="12">
        <f>G221*0.14</f>
        <v>23.8</v>
      </c>
      <c r="I221" s="13">
        <f>G221*0.22</f>
        <v>37.4</v>
      </c>
      <c r="J221" s="13">
        <f>G221+H221+I221</f>
        <v>231.20000000000002</v>
      </c>
      <c r="K221" s="13">
        <f>J221*1.1</f>
        <v>254.32000000000005</v>
      </c>
      <c r="L221" s="7"/>
      <c r="M221" s="4" t="s">
        <v>55</v>
      </c>
      <c r="N221" s="7" t="s">
        <v>934</v>
      </c>
      <c r="O221" s="8" t="s">
        <v>67</v>
      </c>
      <c r="P221" s="10">
        <v>45717</v>
      </c>
    </row>
    <row r="222" spans="1:16" ht="165" x14ac:dyDescent="0.2">
      <c r="A222" s="3" t="s">
        <v>52</v>
      </c>
      <c r="B222" s="4" t="s">
        <v>53</v>
      </c>
      <c r="C222" s="4" t="s">
        <v>528</v>
      </c>
      <c r="D222" s="4" t="s">
        <v>676</v>
      </c>
      <c r="E222" s="4" t="s">
        <v>213</v>
      </c>
      <c r="F222" s="5">
        <v>1</v>
      </c>
      <c r="G222" s="6">
        <v>170</v>
      </c>
      <c r="H222" s="12">
        <f>G222*0.14</f>
        <v>23.8</v>
      </c>
      <c r="I222" s="13">
        <f>G222*0.22</f>
        <v>37.4</v>
      </c>
      <c r="J222" s="13">
        <f>G222+H222+I222</f>
        <v>231.20000000000002</v>
      </c>
      <c r="K222" s="13">
        <f>J222*1.1</f>
        <v>254.32000000000005</v>
      </c>
      <c r="L222" s="7"/>
      <c r="M222" s="4" t="s">
        <v>763</v>
      </c>
      <c r="N222" s="7" t="s">
        <v>934</v>
      </c>
      <c r="O222" s="8" t="s">
        <v>67</v>
      </c>
      <c r="P222" s="10">
        <v>45717</v>
      </c>
    </row>
    <row r="223" spans="1:16" ht="165" x14ac:dyDescent="0.2">
      <c r="A223" s="3" t="s">
        <v>52</v>
      </c>
      <c r="B223" s="4" t="s">
        <v>53</v>
      </c>
      <c r="C223" s="4" t="s">
        <v>528</v>
      </c>
      <c r="D223" s="4" t="s">
        <v>676</v>
      </c>
      <c r="E223" s="4" t="s">
        <v>213</v>
      </c>
      <c r="F223" s="5">
        <v>1</v>
      </c>
      <c r="G223" s="6">
        <v>170</v>
      </c>
      <c r="H223" s="12">
        <f>G223*0.14</f>
        <v>23.8</v>
      </c>
      <c r="I223" s="13">
        <f>G223*0.22</f>
        <v>37.4</v>
      </c>
      <c r="J223" s="13">
        <f>G223+H223+I223</f>
        <v>231.20000000000002</v>
      </c>
      <c r="K223" s="13">
        <f>J223*1.1</f>
        <v>254.32000000000005</v>
      </c>
      <c r="L223" s="7"/>
      <c r="M223" s="4" t="s">
        <v>763</v>
      </c>
      <c r="N223" s="7" t="s">
        <v>934</v>
      </c>
      <c r="O223" s="8" t="s">
        <v>68</v>
      </c>
      <c r="P223" s="10">
        <v>45717</v>
      </c>
    </row>
    <row r="224" spans="1:16" ht="165" x14ac:dyDescent="0.2">
      <c r="A224" s="3" t="s">
        <v>52</v>
      </c>
      <c r="B224" s="4" t="s">
        <v>53</v>
      </c>
      <c r="C224" s="4" t="s">
        <v>530</v>
      </c>
      <c r="D224" s="4" t="s">
        <v>676</v>
      </c>
      <c r="E224" s="4" t="s">
        <v>213</v>
      </c>
      <c r="F224" s="5">
        <v>9</v>
      </c>
      <c r="G224" s="6">
        <v>1530</v>
      </c>
      <c r="H224" s="12">
        <f>G224*0.1</f>
        <v>153</v>
      </c>
      <c r="I224" s="13">
        <f>G224*0.15</f>
        <v>229.5</v>
      </c>
      <c r="J224" s="13">
        <f>G224+H224+I224</f>
        <v>1912.5</v>
      </c>
      <c r="K224" s="13">
        <f>J224*1.1</f>
        <v>2103.75</v>
      </c>
      <c r="L224" s="7"/>
      <c r="M224" s="4" t="s">
        <v>55</v>
      </c>
      <c r="N224" s="7" t="s">
        <v>934</v>
      </c>
      <c r="O224" s="8" t="s">
        <v>531</v>
      </c>
      <c r="P224" s="10">
        <v>45717</v>
      </c>
    </row>
    <row r="225" spans="1:16" ht="165" x14ac:dyDescent="0.2">
      <c r="A225" s="3" t="s">
        <v>52</v>
      </c>
      <c r="B225" s="4" t="s">
        <v>53</v>
      </c>
      <c r="C225" s="4" t="s">
        <v>530</v>
      </c>
      <c r="D225" s="4" t="s">
        <v>676</v>
      </c>
      <c r="E225" s="4" t="s">
        <v>213</v>
      </c>
      <c r="F225" s="5">
        <v>9</v>
      </c>
      <c r="G225" s="6">
        <v>1530</v>
      </c>
      <c r="H225" s="12">
        <f>G225*0.1</f>
        <v>153</v>
      </c>
      <c r="I225" s="13">
        <f>G225*0.15</f>
        <v>229.5</v>
      </c>
      <c r="J225" s="13">
        <f>G225+H225+I225</f>
        <v>1912.5</v>
      </c>
      <c r="K225" s="13">
        <f>J225*1.1</f>
        <v>2103.75</v>
      </c>
      <c r="L225" s="7"/>
      <c r="M225" s="4" t="s">
        <v>763</v>
      </c>
      <c r="N225" s="7" t="s">
        <v>934</v>
      </c>
      <c r="O225" s="8" t="s">
        <v>531</v>
      </c>
      <c r="P225" s="10">
        <v>45717</v>
      </c>
    </row>
    <row r="226" spans="1:16" ht="165" x14ac:dyDescent="0.2">
      <c r="A226" s="3" t="s">
        <v>52</v>
      </c>
      <c r="B226" s="4" t="s">
        <v>53</v>
      </c>
      <c r="C226" s="4" t="s">
        <v>527</v>
      </c>
      <c r="D226" s="4" t="s">
        <v>676</v>
      </c>
      <c r="E226" s="4" t="s">
        <v>213</v>
      </c>
      <c r="F226" s="5">
        <v>1</v>
      </c>
      <c r="G226" s="6">
        <v>170</v>
      </c>
      <c r="H226" s="12">
        <f>G226*0.14</f>
        <v>23.8</v>
      </c>
      <c r="I226" s="13">
        <f>G226*0.22</f>
        <v>37.4</v>
      </c>
      <c r="J226" s="13">
        <f>G226+H226+I226</f>
        <v>231.20000000000002</v>
      </c>
      <c r="K226" s="13">
        <f>J226*1.1</f>
        <v>254.32000000000005</v>
      </c>
      <c r="L226" s="7"/>
      <c r="M226" s="4" t="s">
        <v>55</v>
      </c>
      <c r="N226" s="7" t="s">
        <v>934</v>
      </c>
      <c r="O226" s="8" t="s">
        <v>69</v>
      </c>
      <c r="P226" s="10">
        <v>45717</v>
      </c>
    </row>
    <row r="227" spans="1:16" ht="165" x14ac:dyDescent="0.2">
      <c r="A227" s="3" t="s">
        <v>52</v>
      </c>
      <c r="B227" s="4" t="s">
        <v>53</v>
      </c>
      <c r="C227" s="4" t="s">
        <v>527</v>
      </c>
      <c r="D227" s="4" t="s">
        <v>676</v>
      </c>
      <c r="E227" s="4" t="s">
        <v>213</v>
      </c>
      <c r="F227" s="5">
        <v>1</v>
      </c>
      <c r="G227" s="6">
        <v>170</v>
      </c>
      <c r="H227" s="12">
        <f>G227*0.14</f>
        <v>23.8</v>
      </c>
      <c r="I227" s="13">
        <f>G227*0.22</f>
        <v>37.4</v>
      </c>
      <c r="J227" s="13">
        <f>G227+H227+I227</f>
        <v>231.20000000000002</v>
      </c>
      <c r="K227" s="13">
        <f>J227*1.1</f>
        <v>254.32000000000005</v>
      </c>
      <c r="L227" s="7"/>
      <c r="M227" s="4" t="s">
        <v>55</v>
      </c>
      <c r="N227" s="7" t="s">
        <v>934</v>
      </c>
      <c r="O227" s="8" t="s">
        <v>70</v>
      </c>
      <c r="P227" s="10">
        <v>45717</v>
      </c>
    </row>
    <row r="228" spans="1:16" ht="165" x14ac:dyDescent="0.2">
      <c r="A228" s="3" t="s">
        <v>52</v>
      </c>
      <c r="B228" s="4" t="s">
        <v>53</v>
      </c>
      <c r="C228" s="4" t="s">
        <v>527</v>
      </c>
      <c r="D228" s="4" t="s">
        <v>676</v>
      </c>
      <c r="E228" s="4" t="s">
        <v>213</v>
      </c>
      <c r="F228" s="5">
        <v>1</v>
      </c>
      <c r="G228" s="6">
        <v>170</v>
      </c>
      <c r="H228" s="12">
        <f>G228*0.14</f>
        <v>23.8</v>
      </c>
      <c r="I228" s="13">
        <f>G228*0.22</f>
        <v>37.4</v>
      </c>
      <c r="J228" s="13">
        <f>G228+H228+I228</f>
        <v>231.20000000000002</v>
      </c>
      <c r="K228" s="13">
        <f>J228*1.1</f>
        <v>254.32000000000005</v>
      </c>
      <c r="L228" s="7"/>
      <c r="M228" s="4" t="s">
        <v>763</v>
      </c>
      <c r="N228" s="7" t="s">
        <v>934</v>
      </c>
      <c r="O228" s="8" t="s">
        <v>70</v>
      </c>
      <c r="P228" s="10">
        <v>45717</v>
      </c>
    </row>
    <row r="229" spans="1:16" ht="165" x14ac:dyDescent="0.2">
      <c r="A229" s="3" t="s">
        <v>52</v>
      </c>
      <c r="B229" s="4" t="s">
        <v>53</v>
      </c>
      <c r="C229" s="4" t="s">
        <v>527</v>
      </c>
      <c r="D229" s="4" t="s">
        <v>676</v>
      </c>
      <c r="E229" s="4" t="s">
        <v>213</v>
      </c>
      <c r="F229" s="5">
        <v>1</v>
      </c>
      <c r="G229" s="6">
        <v>170</v>
      </c>
      <c r="H229" s="12">
        <f>G229*0.14</f>
        <v>23.8</v>
      </c>
      <c r="I229" s="13">
        <f>G229*0.22</f>
        <v>37.4</v>
      </c>
      <c r="J229" s="13">
        <f>G229+H229+I229</f>
        <v>231.20000000000002</v>
      </c>
      <c r="K229" s="13">
        <f>J229*1.1</f>
        <v>254.32000000000005</v>
      </c>
      <c r="L229" s="7"/>
      <c r="M229" s="4" t="s">
        <v>763</v>
      </c>
      <c r="N229" s="7" t="s">
        <v>934</v>
      </c>
      <c r="O229" s="8" t="s">
        <v>69</v>
      </c>
      <c r="P229" s="10">
        <v>45717</v>
      </c>
    </row>
    <row r="230" spans="1:16" ht="165" x14ac:dyDescent="0.2">
      <c r="A230" s="3" t="s">
        <v>52</v>
      </c>
      <c r="B230" s="4" t="s">
        <v>53</v>
      </c>
      <c r="C230" s="4" t="s">
        <v>532</v>
      </c>
      <c r="D230" s="4" t="s">
        <v>676</v>
      </c>
      <c r="E230" s="4" t="s">
        <v>213</v>
      </c>
      <c r="F230" s="5">
        <v>9</v>
      </c>
      <c r="G230" s="6">
        <v>1530</v>
      </c>
      <c r="H230" s="12">
        <f>G230*0.1</f>
        <v>153</v>
      </c>
      <c r="I230" s="13">
        <f>G230*0.15</f>
        <v>229.5</v>
      </c>
      <c r="J230" s="13">
        <f>G230+H230+I230</f>
        <v>1912.5</v>
      </c>
      <c r="K230" s="13">
        <f>J230*1.1</f>
        <v>2103.75</v>
      </c>
      <c r="L230" s="7"/>
      <c r="M230" s="4" t="s">
        <v>763</v>
      </c>
      <c r="N230" s="7" t="s">
        <v>934</v>
      </c>
      <c r="O230" s="8" t="s">
        <v>533</v>
      </c>
      <c r="P230" s="10">
        <v>45717</v>
      </c>
    </row>
    <row r="231" spans="1:16" ht="165" x14ac:dyDescent="0.2">
      <c r="A231" s="3" t="s">
        <v>52</v>
      </c>
      <c r="B231" s="4" t="s">
        <v>53</v>
      </c>
      <c r="C231" s="4" t="s">
        <v>532</v>
      </c>
      <c r="D231" s="4" t="s">
        <v>676</v>
      </c>
      <c r="E231" s="4" t="s">
        <v>213</v>
      </c>
      <c r="F231" s="5">
        <v>9</v>
      </c>
      <c r="G231" s="6">
        <v>1530</v>
      </c>
      <c r="H231" s="12">
        <f>G231*0.1</f>
        <v>153</v>
      </c>
      <c r="I231" s="13">
        <f>G231*0.15</f>
        <v>229.5</v>
      </c>
      <c r="J231" s="13">
        <f>G231+H231+I231</f>
        <v>1912.5</v>
      </c>
      <c r="K231" s="13">
        <f>J231*1.1</f>
        <v>2103.75</v>
      </c>
      <c r="L231" s="7"/>
      <c r="M231" s="4" t="s">
        <v>55</v>
      </c>
      <c r="N231" s="7" t="s">
        <v>934</v>
      </c>
      <c r="O231" s="8" t="s">
        <v>533</v>
      </c>
      <c r="P231" s="10">
        <v>45717</v>
      </c>
    </row>
    <row r="232" spans="1:16" ht="165" x14ac:dyDescent="0.2">
      <c r="A232" s="3" t="s">
        <v>52</v>
      </c>
      <c r="B232" s="4" t="s">
        <v>53</v>
      </c>
      <c r="C232" s="4" t="s">
        <v>559</v>
      </c>
      <c r="D232" s="4" t="s">
        <v>676</v>
      </c>
      <c r="E232" s="4" t="s">
        <v>213</v>
      </c>
      <c r="F232" s="5">
        <v>12</v>
      </c>
      <c r="G232" s="6">
        <v>1740</v>
      </c>
      <c r="H232" s="12">
        <f>G232*0.1</f>
        <v>174</v>
      </c>
      <c r="I232" s="13">
        <f>G232*0.15</f>
        <v>261</v>
      </c>
      <c r="J232" s="13">
        <f>G232+H232+I232</f>
        <v>2175</v>
      </c>
      <c r="K232" s="13">
        <f>J232*1.1</f>
        <v>2392.5</v>
      </c>
      <c r="L232" s="7"/>
      <c r="M232" s="4" t="s">
        <v>763</v>
      </c>
      <c r="N232" s="7" t="s">
        <v>934</v>
      </c>
      <c r="O232" s="8" t="s">
        <v>560</v>
      </c>
      <c r="P232" s="10">
        <v>45717</v>
      </c>
    </row>
    <row r="233" spans="1:16" ht="165" x14ac:dyDescent="0.2">
      <c r="A233" s="3" t="s">
        <v>52</v>
      </c>
      <c r="B233" s="4" t="s">
        <v>53</v>
      </c>
      <c r="C233" s="4" t="s">
        <v>559</v>
      </c>
      <c r="D233" s="4" t="s">
        <v>676</v>
      </c>
      <c r="E233" s="4" t="s">
        <v>213</v>
      </c>
      <c r="F233" s="5">
        <v>12</v>
      </c>
      <c r="G233" s="6">
        <v>1740</v>
      </c>
      <c r="H233" s="12">
        <f>G233*0.1</f>
        <v>174</v>
      </c>
      <c r="I233" s="13">
        <f>G233*0.15</f>
        <v>261</v>
      </c>
      <c r="J233" s="13">
        <f>G233+H233+I233</f>
        <v>2175</v>
      </c>
      <c r="K233" s="13">
        <f>J233*1.1</f>
        <v>2392.5</v>
      </c>
      <c r="L233" s="7"/>
      <c r="M233" s="4" t="s">
        <v>55</v>
      </c>
      <c r="N233" s="7" t="s">
        <v>934</v>
      </c>
      <c r="O233" s="8" t="s">
        <v>560</v>
      </c>
      <c r="P233" s="10">
        <v>45717</v>
      </c>
    </row>
    <row r="234" spans="1:16" ht="165" x14ac:dyDescent="0.2">
      <c r="A234" s="3" t="s">
        <v>52</v>
      </c>
      <c r="B234" s="4" t="s">
        <v>53</v>
      </c>
      <c r="C234" s="4" t="s">
        <v>561</v>
      </c>
      <c r="D234" s="4" t="s">
        <v>676</v>
      </c>
      <c r="E234" s="4" t="s">
        <v>213</v>
      </c>
      <c r="F234" s="5">
        <v>12</v>
      </c>
      <c r="G234" s="6">
        <v>1740</v>
      </c>
      <c r="H234" s="12">
        <f>G234*0.1</f>
        <v>174</v>
      </c>
      <c r="I234" s="13">
        <f>G234*0.15</f>
        <v>261</v>
      </c>
      <c r="J234" s="13">
        <f>G234+H234+I234</f>
        <v>2175</v>
      </c>
      <c r="K234" s="13">
        <f>J234*1.1</f>
        <v>2392.5</v>
      </c>
      <c r="L234" s="7"/>
      <c r="M234" s="4" t="s">
        <v>763</v>
      </c>
      <c r="N234" s="7" t="s">
        <v>934</v>
      </c>
      <c r="O234" s="8" t="s">
        <v>562</v>
      </c>
      <c r="P234" s="10">
        <v>45717</v>
      </c>
    </row>
    <row r="235" spans="1:16" ht="165" x14ac:dyDescent="0.2">
      <c r="A235" s="3" t="s">
        <v>52</v>
      </c>
      <c r="B235" s="4" t="s">
        <v>53</v>
      </c>
      <c r="C235" s="4" t="s">
        <v>561</v>
      </c>
      <c r="D235" s="4" t="s">
        <v>676</v>
      </c>
      <c r="E235" s="4" t="s">
        <v>213</v>
      </c>
      <c r="F235" s="5">
        <v>12</v>
      </c>
      <c r="G235" s="6">
        <v>1740</v>
      </c>
      <c r="H235" s="12">
        <f>G235*0.1</f>
        <v>174</v>
      </c>
      <c r="I235" s="13">
        <f>G235*0.15</f>
        <v>261</v>
      </c>
      <c r="J235" s="13">
        <f>G235+H235+I235</f>
        <v>2175</v>
      </c>
      <c r="K235" s="13">
        <f>J235*1.1</f>
        <v>2392.5</v>
      </c>
      <c r="L235" s="7"/>
      <c r="M235" s="4" t="s">
        <v>55</v>
      </c>
      <c r="N235" s="7" t="s">
        <v>934</v>
      </c>
      <c r="O235" s="8" t="s">
        <v>562</v>
      </c>
      <c r="P235" s="10">
        <v>45717</v>
      </c>
    </row>
    <row r="236" spans="1:16" ht="165" x14ac:dyDescent="0.2">
      <c r="A236" s="3" t="s">
        <v>52</v>
      </c>
      <c r="B236" s="4" t="s">
        <v>53</v>
      </c>
      <c r="C236" s="4" t="s">
        <v>563</v>
      </c>
      <c r="D236" s="4" t="s">
        <v>676</v>
      </c>
      <c r="E236" s="4" t="s">
        <v>213</v>
      </c>
      <c r="F236" s="5">
        <v>10</v>
      </c>
      <c r="G236" s="6">
        <v>1500</v>
      </c>
      <c r="H236" s="12">
        <f>G236*0.1</f>
        <v>150</v>
      </c>
      <c r="I236" s="13">
        <f>G236*0.15</f>
        <v>225</v>
      </c>
      <c r="J236" s="13">
        <f>G236+H236+I236</f>
        <v>1875</v>
      </c>
      <c r="K236" s="13">
        <f>J236*1.1</f>
        <v>2062.5</v>
      </c>
      <c r="L236" s="7"/>
      <c r="M236" s="4" t="s">
        <v>763</v>
      </c>
      <c r="N236" s="7" t="s">
        <v>934</v>
      </c>
      <c r="O236" s="8" t="s">
        <v>564</v>
      </c>
      <c r="P236" s="10">
        <v>45717</v>
      </c>
    </row>
    <row r="237" spans="1:16" ht="165" x14ac:dyDescent="0.2">
      <c r="A237" s="3" t="s">
        <v>52</v>
      </c>
      <c r="B237" s="4" t="s">
        <v>53</v>
      </c>
      <c r="C237" s="4" t="s">
        <v>563</v>
      </c>
      <c r="D237" s="4" t="s">
        <v>676</v>
      </c>
      <c r="E237" s="4" t="s">
        <v>213</v>
      </c>
      <c r="F237" s="5">
        <v>10</v>
      </c>
      <c r="G237" s="6">
        <v>1500</v>
      </c>
      <c r="H237" s="12">
        <f>G237*0.1</f>
        <v>150</v>
      </c>
      <c r="I237" s="13">
        <f>G237*0.15</f>
        <v>225</v>
      </c>
      <c r="J237" s="13">
        <f>G237+H237+I237</f>
        <v>1875</v>
      </c>
      <c r="K237" s="13">
        <f>J237*1.1</f>
        <v>2062.5</v>
      </c>
      <c r="L237" s="7"/>
      <c r="M237" s="4" t="s">
        <v>55</v>
      </c>
      <c r="N237" s="7" t="s">
        <v>934</v>
      </c>
      <c r="O237" s="8" t="s">
        <v>564</v>
      </c>
      <c r="P237" s="10">
        <v>45717</v>
      </c>
    </row>
    <row r="238" spans="1:16" ht="165" x14ac:dyDescent="0.2">
      <c r="A238" s="3" t="s">
        <v>52</v>
      </c>
      <c r="B238" s="4" t="s">
        <v>53</v>
      </c>
      <c r="C238" s="4" t="s">
        <v>565</v>
      </c>
      <c r="D238" s="4" t="s">
        <v>676</v>
      </c>
      <c r="E238" s="4" t="s">
        <v>213</v>
      </c>
      <c r="F238" s="5">
        <v>10</v>
      </c>
      <c r="G238" s="6">
        <v>1500</v>
      </c>
      <c r="H238" s="12">
        <f>G238*0.1</f>
        <v>150</v>
      </c>
      <c r="I238" s="13">
        <f>G238*0.15</f>
        <v>225</v>
      </c>
      <c r="J238" s="13">
        <f>G238+H238+I238</f>
        <v>1875</v>
      </c>
      <c r="K238" s="13">
        <f>J238*1.1</f>
        <v>2062.5</v>
      </c>
      <c r="L238" s="7"/>
      <c r="M238" s="4" t="s">
        <v>55</v>
      </c>
      <c r="N238" s="7" t="s">
        <v>934</v>
      </c>
      <c r="O238" s="8" t="s">
        <v>566</v>
      </c>
      <c r="P238" s="10">
        <v>45717</v>
      </c>
    </row>
    <row r="239" spans="1:16" ht="165" x14ac:dyDescent="0.2">
      <c r="A239" s="3" t="s">
        <v>52</v>
      </c>
      <c r="B239" s="4" t="s">
        <v>53</v>
      </c>
      <c r="C239" s="4" t="s">
        <v>565</v>
      </c>
      <c r="D239" s="4" t="s">
        <v>676</v>
      </c>
      <c r="E239" s="4" t="s">
        <v>213</v>
      </c>
      <c r="F239" s="5">
        <v>10</v>
      </c>
      <c r="G239" s="6">
        <v>1500</v>
      </c>
      <c r="H239" s="12">
        <f>G239*0.1</f>
        <v>150</v>
      </c>
      <c r="I239" s="13">
        <f>G239*0.15</f>
        <v>225</v>
      </c>
      <c r="J239" s="13">
        <f>G239+H239+I239</f>
        <v>1875</v>
      </c>
      <c r="K239" s="13">
        <f>J239*1.1</f>
        <v>2062.5</v>
      </c>
      <c r="L239" s="7"/>
      <c r="M239" s="4" t="s">
        <v>763</v>
      </c>
      <c r="N239" s="7" t="s">
        <v>934</v>
      </c>
      <c r="O239" s="8" t="s">
        <v>566</v>
      </c>
      <c r="P239" s="10">
        <v>45717</v>
      </c>
    </row>
    <row r="240" spans="1:16" ht="105" x14ac:dyDescent="0.2">
      <c r="A240" s="3" t="s">
        <v>35</v>
      </c>
      <c r="B240" s="4" t="s">
        <v>698</v>
      </c>
      <c r="C240" s="4" t="s">
        <v>229</v>
      </c>
      <c r="D240" s="4" t="s">
        <v>317</v>
      </c>
      <c r="E240" s="4" t="s">
        <v>289</v>
      </c>
      <c r="F240" s="5">
        <v>1</v>
      </c>
      <c r="G240" s="6">
        <v>279.39</v>
      </c>
      <c r="H240" s="12">
        <f>G240*0.14</f>
        <v>39.114600000000003</v>
      </c>
      <c r="I240" s="13">
        <f>G240*0.22</f>
        <v>61.465799999999994</v>
      </c>
      <c r="J240" s="13">
        <f>G240+H240+I240</f>
        <v>379.97039999999998</v>
      </c>
      <c r="K240" s="13">
        <f>J240*1.1</f>
        <v>417.96744000000001</v>
      </c>
      <c r="L240" s="7"/>
      <c r="M240" s="4" t="s">
        <v>1222</v>
      </c>
      <c r="N240" s="7" t="s">
        <v>1219</v>
      </c>
      <c r="O240" s="8" t="s">
        <v>1223</v>
      </c>
      <c r="P240" s="10">
        <v>45727</v>
      </c>
    </row>
    <row r="241" spans="1:16" ht="120" x14ac:dyDescent="0.2">
      <c r="A241" s="3" t="s">
        <v>35</v>
      </c>
      <c r="B241" s="4" t="s">
        <v>698</v>
      </c>
      <c r="C241" s="4" t="s">
        <v>699</v>
      </c>
      <c r="D241" s="4" t="s">
        <v>317</v>
      </c>
      <c r="E241" s="4" t="s">
        <v>289</v>
      </c>
      <c r="F241" s="5">
        <v>1</v>
      </c>
      <c r="G241" s="6">
        <v>279.39</v>
      </c>
      <c r="H241" s="12">
        <f>G241*0.14</f>
        <v>39.114600000000003</v>
      </c>
      <c r="I241" s="13">
        <f>G241*0.22</f>
        <v>61.465799999999994</v>
      </c>
      <c r="J241" s="13">
        <f>G241+H241+I241</f>
        <v>379.97039999999998</v>
      </c>
      <c r="K241" s="13">
        <f>J241*1.1</f>
        <v>417.96744000000001</v>
      </c>
      <c r="L241" s="7"/>
      <c r="M241" s="4" t="s">
        <v>1222</v>
      </c>
      <c r="N241" s="7" t="s">
        <v>1219</v>
      </c>
      <c r="O241" s="8" t="s">
        <v>1225</v>
      </c>
      <c r="P241" s="10">
        <v>45727</v>
      </c>
    </row>
    <row r="242" spans="1:16" ht="105" x14ac:dyDescent="0.2">
      <c r="A242" s="3" t="s">
        <v>35</v>
      </c>
      <c r="B242" s="4" t="s">
        <v>698</v>
      </c>
      <c r="C242" s="4" t="s">
        <v>288</v>
      </c>
      <c r="D242" s="4" t="s">
        <v>317</v>
      </c>
      <c r="E242" s="4" t="s">
        <v>289</v>
      </c>
      <c r="F242" s="5">
        <v>5</v>
      </c>
      <c r="G242" s="6">
        <v>1396.97</v>
      </c>
      <c r="H242" s="12">
        <f>G242*0.1</f>
        <v>139.697</v>
      </c>
      <c r="I242" s="13">
        <f>G242*0.15</f>
        <v>209.5455</v>
      </c>
      <c r="J242" s="13">
        <f>G242+H242+I242</f>
        <v>1746.2124999999999</v>
      </c>
      <c r="K242" s="13">
        <f>J242*1.1</f>
        <v>1920.83375</v>
      </c>
      <c r="L242" s="7"/>
      <c r="M242" s="4" t="s">
        <v>1222</v>
      </c>
      <c r="N242" s="7" t="s">
        <v>1219</v>
      </c>
      <c r="O242" s="8" t="s">
        <v>1224</v>
      </c>
      <c r="P242" s="10">
        <v>45727</v>
      </c>
    </row>
    <row r="243" spans="1:16" ht="135" x14ac:dyDescent="0.2">
      <c r="A243" s="3" t="s">
        <v>35</v>
      </c>
      <c r="B243" s="4" t="s">
        <v>698</v>
      </c>
      <c r="C243" s="4" t="s">
        <v>700</v>
      </c>
      <c r="D243" s="4" t="s">
        <v>317</v>
      </c>
      <c r="E243" s="4" t="s">
        <v>289</v>
      </c>
      <c r="F243" s="5">
        <v>5</v>
      </c>
      <c r="G243" s="6">
        <v>1396.97</v>
      </c>
      <c r="H243" s="12">
        <f>G243*0.1</f>
        <v>139.697</v>
      </c>
      <c r="I243" s="13">
        <f>G243*0.15</f>
        <v>209.5455</v>
      </c>
      <c r="J243" s="13">
        <f>G243+H243+I243</f>
        <v>1746.2124999999999</v>
      </c>
      <c r="K243" s="13">
        <f>J243*1.1</f>
        <v>1920.83375</v>
      </c>
      <c r="L243" s="7"/>
      <c r="M243" s="4" t="s">
        <v>1222</v>
      </c>
      <c r="N243" s="7" t="s">
        <v>1219</v>
      </c>
      <c r="O243" s="8" t="s">
        <v>1226</v>
      </c>
      <c r="P243" s="10">
        <v>45727</v>
      </c>
    </row>
    <row r="244" spans="1:16" ht="90" x14ac:dyDescent="0.2">
      <c r="A244" s="3" t="s">
        <v>36</v>
      </c>
      <c r="B244" s="4" t="s">
        <v>36</v>
      </c>
      <c r="C244" s="4" t="s">
        <v>251</v>
      </c>
      <c r="D244" s="4" t="s">
        <v>453</v>
      </c>
      <c r="E244" s="4" t="s">
        <v>193</v>
      </c>
      <c r="F244" s="5">
        <v>30</v>
      </c>
      <c r="G244" s="6">
        <v>23.91</v>
      </c>
      <c r="H244" s="12">
        <f>G244*0.17</f>
        <v>4.0647000000000002</v>
      </c>
      <c r="I244" s="13">
        <f>G244*0.3</f>
        <v>7.173</v>
      </c>
      <c r="J244" s="13">
        <f>G244+H244+I244</f>
        <v>35.1477</v>
      </c>
      <c r="K244" s="13">
        <f>J244*1.1</f>
        <v>38.662470000000006</v>
      </c>
      <c r="L244" s="7"/>
      <c r="M244" s="4" t="s">
        <v>422</v>
      </c>
      <c r="N244" s="7" t="s">
        <v>949</v>
      </c>
      <c r="O244" s="8" t="s">
        <v>423</v>
      </c>
      <c r="P244" s="10">
        <v>45720</v>
      </c>
    </row>
    <row r="245" spans="1:16" ht="105" x14ac:dyDescent="0.2">
      <c r="A245" s="3" t="s">
        <v>36</v>
      </c>
      <c r="B245" s="4" t="s">
        <v>729</v>
      </c>
      <c r="C245" s="4" t="s">
        <v>1292</v>
      </c>
      <c r="D245" s="4" t="s">
        <v>285</v>
      </c>
      <c r="E245" s="4" t="s">
        <v>193</v>
      </c>
      <c r="F245" s="5">
        <v>50</v>
      </c>
      <c r="G245" s="6">
        <v>271.82</v>
      </c>
      <c r="H245" s="12">
        <f>G245*0.14</f>
        <v>38.0548</v>
      </c>
      <c r="I245" s="13">
        <f>G245*0.22</f>
        <v>59.800399999999996</v>
      </c>
      <c r="J245" s="13">
        <f>G245+H245+I245</f>
        <v>369.67520000000002</v>
      </c>
      <c r="K245" s="13">
        <f>J245*1.1</f>
        <v>406.64272000000005</v>
      </c>
      <c r="L245" s="7"/>
      <c r="M245" s="4" t="s">
        <v>730</v>
      </c>
      <c r="N245" s="7" t="s">
        <v>1290</v>
      </c>
      <c r="O245" s="8" t="s">
        <v>1293</v>
      </c>
      <c r="P245" s="10">
        <v>45726</v>
      </c>
    </row>
    <row r="246" spans="1:16" ht="105" x14ac:dyDescent="0.2">
      <c r="A246" s="3" t="s">
        <v>36</v>
      </c>
      <c r="B246" s="4" t="s">
        <v>729</v>
      </c>
      <c r="C246" s="4" t="s">
        <v>1292</v>
      </c>
      <c r="D246" s="4" t="s">
        <v>285</v>
      </c>
      <c r="E246" s="4" t="s">
        <v>193</v>
      </c>
      <c r="F246" s="5">
        <v>50</v>
      </c>
      <c r="G246" s="6">
        <v>271.82</v>
      </c>
      <c r="H246" s="12">
        <f>G246*0.14</f>
        <v>38.0548</v>
      </c>
      <c r="I246" s="13">
        <f>G246*0.22</f>
        <v>59.800399999999996</v>
      </c>
      <c r="J246" s="13">
        <f>G246+H246+I246</f>
        <v>369.67520000000002</v>
      </c>
      <c r="K246" s="13">
        <f>J246*1.1</f>
        <v>406.64272000000005</v>
      </c>
      <c r="L246" s="7"/>
      <c r="M246" s="4" t="s">
        <v>730</v>
      </c>
      <c r="N246" s="7" t="s">
        <v>1290</v>
      </c>
      <c r="O246" s="8" t="s">
        <v>1303</v>
      </c>
      <c r="P246" s="10">
        <v>45726</v>
      </c>
    </row>
    <row r="247" spans="1:16" ht="105" x14ac:dyDescent="0.2">
      <c r="A247" s="3" t="s">
        <v>36</v>
      </c>
      <c r="B247" s="4" t="s">
        <v>729</v>
      </c>
      <c r="C247" s="4" t="s">
        <v>1294</v>
      </c>
      <c r="D247" s="4" t="s">
        <v>285</v>
      </c>
      <c r="E247" s="4" t="s">
        <v>193</v>
      </c>
      <c r="F247" s="5">
        <v>60</v>
      </c>
      <c r="G247" s="6">
        <v>326.18</v>
      </c>
      <c r="H247" s="12">
        <f>G247*0.14</f>
        <v>45.665200000000006</v>
      </c>
      <c r="I247" s="13">
        <f>G247*0.22</f>
        <v>71.759600000000006</v>
      </c>
      <c r="J247" s="13">
        <f>G247+H247+I247</f>
        <v>443.60480000000007</v>
      </c>
      <c r="K247" s="13">
        <f>J247*1.1</f>
        <v>487.96528000000012</v>
      </c>
      <c r="L247" s="7"/>
      <c r="M247" s="4" t="s">
        <v>730</v>
      </c>
      <c r="N247" s="7" t="s">
        <v>1290</v>
      </c>
      <c r="O247" s="8" t="s">
        <v>1295</v>
      </c>
      <c r="P247" s="10">
        <v>45726</v>
      </c>
    </row>
    <row r="248" spans="1:16" ht="105" x14ac:dyDescent="0.2">
      <c r="A248" s="3" t="s">
        <v>36</v>
      </c>
      <c r="B248" s="4" t="s">
        <v>729</v>
      </c>
      <c r="C248" s="4" t="s">
        <v>1294</v>
      </c>
      <c r="D248" s="4" t="s">
        <v>285</v>
      </c>
      <c r="E248" s="4" t="s">
        <v>193</v>
      </c>
      <c r="F248" s="5">
        <v>60</v>
      </c>
      <c r="G248" s="6">
        <v>326.18</v>
      </c>
      <c r="H248" s="12">
        <f>G248*0.14</f>
        <v>45.665200000000006</v>
      </c>
      <c r="I248" s="13">
        <f>G248*0.22</f>
        <v>71.759600000000006</v>
      </c>
      <c r="J248" s="13">
        <f>G248+H248+I248</f>
        <v>443.60480000000007</v>
      </c>
      <c r="K248" s="13">
        <f>J248*1.1</f>
        <v>487.96528000000012</v>
      </c>
      <c r="L248" s="7"/>
      <c r="M248" s="4" t="s">
        <v>730</v>
      </c>
      <c r="N248" s="7" t="s">
        <v>1290</v>
      </c>
      <c r="O248" s="8" t="s">
        <v>1304</v>
      </c>
      <c r="P248" s="10">
        <v>45726</v>
      </c>
    </row>
    <row r="249" spans="1:16" ht="105" x14ac:dyDescent="0.2">
      <c r="A249" s="3" t="s">
        <v>36</v>
      </c>
      <c r="B249" s="4" t="s">
        <v>729</v>
      </c>
      <c r="C249" s="4" t="s">
        <v>1298</v>
      </c>
      <c r="D249" s="4" t="s">
        <v>285</v>
      </c>
      <c r="E249" s="4" t="s">
        <v>193</v>
      </c>
      <c r="F249" s="5">
        <v>90</v>
      </c>
      <c r="G249" s="6">
        <v>489.27</v>
      </c>
      <c r="H249" s="12">
        <f>G249*0.14</f>
        <v>68.497799999999998</v>
      </c>
      <c r="I249" s="13">
        <f>G249*0.22</f>
        <v>107.63939999999999</v>
      </c>
      <c r="J249" s="13">
        <f>G249+H249+I249</f>
        <v>665.40719999999999</v>
      </c>
      <c r="K249" s="13">
        <f>J249*1.1</f>
        <v>731.94792000000007</v>
      </c>
      <c r="L249" s="7"/>
      <c r="M249" s="4" t="s">
        <v>730</v>
      </c>
      <c r="N249" s="7" t="s">
        <v>1290</v>
      </c>
      <c r="O249" s="8" t="s">
        <v>1299</v>
      </c>
      <c r="P249" s="10">
        <v>45726</v>
      </c>
    </row>
    <row r="250" spans="1:16" ht="105" x14ac:dyDescent="0.2">
      <c r="A250" s="3" t="s">
        <v>36</v>
      </c>
      <c r="B250" s="4" t="s">
        <v>729</v>
      </c>
      <c r="C250" s="4" t="s">
        <v>1298</v>
      </c>
      <c r="D250" s="4" t="s">
        <v>285</v>
      </c>
      <c r="E250" s="4" t="s">
        <v>193</v>
      </c>
      <c r="F250" s="5">
        <v>90</v>
      </c>
      <c r="G250" s="6">
        <v>489.27</v>
      </c>
      <c r="H250" s="12">
        <f>G250*0.14</f>
        <v>68.497799999999998</v>
      </c>
      <c r="I250" s="13">
        <f>G250*0.22</f>
        <v>107.63939999999999</v>
      </c>
      <c r="J250" s="13">
        <f>G250+H250+I250</f>
        <v>665.40719999999999</v>
      </c>
      <c r="K250" s="13">
        <f>J250*1.1</f>
        <v>731.94792000000007</v>
      </c>
      <c r="L250" s="7"/>
      <c r="M250" s="4" t="s">
        <v>730</v>
      </c>
      <c r="N250" s="7" t="s">
        <v>1290</v>
      </c>
      <c r="O250" s="8" t="s">
        <v>1307</v>
      </c>
      <c r="P250" s="10">
        <v>45726</v>
      </c>
    </row>
    <row r="251" spans="1:16" ht="105" x14ac:dyDescent="0.2">
      <c r="A251" s="3" t="s">
        <v>36</v>
      </c>
      <c r="B251" s="4" t="s">
        <v>729</v>
      </c>
      <c r="C251" s="4" t="s">
        <v>1289</v>
      </c>
      <c r="D251" s="4" t="s">
        <v>285</v>
      </c>
      <c r="E251" s="4" t="s">
        <v>193</v>
      </c>
      <c r="F251" s="5">
        <v>60</v>
      </c>
      <c r="G251" s="6">
        <v>326.18</v>
      </c>
      <c r="H251" s="12">
        <f>G251*0.14</f>
        <v>45.665200000000006</v>
      </c>
      <c r="I251" s="13">
        <f>G251*0.22</f>
        <v>71.759600000000006</v>
      </c>
      <c r="J251" s="13">
        <f>G251+H251+I251</f>
        <v>443.60480000000007</v>
      </c>
      <c r="K251" s="13">
        <f>J251*1.1</f>
        <v>487.96528000000012</v>
      </c>
      <c r="L251" s="7"/>
      <c r="M251" s="4" t="s">
        <v>730</v>
      </c>
      <c r="N251" s="7" t="s">
        <v>1290</v>
      </c>
      <c r="O251" s="8" t="s">
        <v>1291</v>
      </c>
      <c r="P251" s="10">
        <v>45726</v>
      </c>
    </row>
    <row r="252" spans="1:16" ht="105" x14ac:dyDescent="0.2">
      <c r="A252" s="3" t="s">
        <v>36</v>
      </c>
      <c r="B252" s="4" t="s">
        <v>729</v>
      </c>
      <c r="C252" s="4" t="s">
        <v>1289</v>
      </c>
      <c r="D252" s="4" t="s">
        <v>285</v>
      </c>
      <c r="E252" s="4" t="s">
        <v>193</v>
      </c>
      <c r="F252" s="5">
        <v>60</v>
      </c>
      <c r="G252" s="6">
        <v>326.18</v>
      </c>
      <c r="H252" s="12">
        <f>G252*0.14</f>
        <v>45.665200000000006</v>
      </c>
      <c r="I252" s="13">
        <f>G252*0.22</f>
        <v>71.759600000000006</v>
      </c>
      <c r="J252" s="13">
        <f>G252+H252+I252</f>
        <v>443.60480000000007</v>
      </c>
      <c r="K252" s="13">
        <f>J252*1.1</f>
        <v>487.96528000000012</v>
      </c>
      <c r="L252" s="7"/>
      <c r="M252" s="4" t="s">
        <v>730</v>
      </c>
      <c r="N252" s="7" t="s">
        <v>1290</v>
      </c>
      <c r="O252" s="8" t="s">
        <v>1302</v>
      </c>
      <c r="P252" s="10">
        <v>45726</v>
      </c>
    </row>
    <row r="253" spans="1:16" ht="105" x14ac:dyDescent="0.2">
      <c r="A253" s="3" t="s">
        <v>36</v>
      </c>
      <c r="B253" s="4" t="s">
        <v>729</v>
      </c>
      <c r="C253" s="4" t="s">
        <v>1296</v>
      </c>
      <c r="D253" s="4" t="s">
        <v>285</v>
      </c>
      <c r="E253" s="4" t="s">
        <v>193</v>
      </c>
      <c r="F253" s="5">
        <v>90</v>
      </c>
      <c r="G253" s="6">
        <v>489.27</v>
      </c>
      <c r="H253" s="12">
        <f>G253*0.14</f>
        <v>68.497799999999998</v>
      </c>
      <c r="I253" s="13">
        <f>G253*0.22</f>
        <v>107.63939999999999</v>
      </c>
      <c r="J253" s="13">
        <f>G253+H253+I253</f>
        <v>665.40719999999999</v>
      </c>
      <c r="K253" s="13">
        <f>J253*1.1</f>
        <v>731.94792000000007</v>
      </c>
      <c r="L253" s="7"/>
      <c r="M253" s="4" t="s">
        <v>730</v>
      </c>
      <c r="N253" s="7" t="s">
        <v>1290</v>
      </c>
      <c r="O253" s="8" t="s">
        <v>1297</v>
      </c>
      <c r="P253" s="10">
        <v>45726</v>
      </c>
    </row>
    <row r="254" spans="1:16" ht="105" x14ac:dyDescent="0.2">
      <c r="A254" s="3" t="s">
        <v>36</v>
      </c>
      <c r="B254" s="4" t="s">
        <v>729</v>
      </c>
      <c r="C254" s="4" t="s">
        <v>1296</v>
      </c>
      <c r="D254" s="4" t="s">
        <v>285</v>
      </c>
      <c r="E254" s="4" t="s">
        <v>193</v>
      </c>
      <c r="F254" s="5">
        <v>90</v>
      </c>
      <c r="G254" s="6">
        <v>489.27</v>
      </c>
      <c r="H254" s="12">
        <f>G254*0.14</f>
        <v>68.497799999999998</v>
      </c>
      <c r="I254" s="13">
        <f>G254*0.22</f>
        <v>107.63939999999999</v>
      </c>
      <c r="J254" s="13">
        <f>G254+H254+I254</f>
        <v>665.40719999999999</v>
      </c>
      <c r="K254" s="13">
        <f>J254*1.1</f>
        <v>731.94792000000007</v>
      </c>
      <c r="L254" s="7"/>
      <c r="M254" s="4" t="s">
        <v>730</v>
      </c>
      <c r="N254" s="7" t="s">
        <v>1290</v>
      </c>
      <c r="O254" s="8" t="s">
        <v>1305</v>
      </c>
      <c r="P254" s="10">
        <v>45726</v>
      </c>
    </row>
    <row r="255" spans="1:16" ht="105" x14ac:dyDescent="0.2">
      <c r="A255" s="3" t="s">
        <v>36</v>
      </c>
      <c r="B255" s="4" t="s">
        <v>729</v>
      </c>
      <c r="C255" s="4" t="s">
        <v>1300</v>
      </c>
      <c r="D255" s="4" t="s">
        <v>285</v>
      </c>
      <c r="E255" s="4" t="s">
        <v>193</v>
      </c>
      <c r="F255" s="5">
        <v>50</v>
      </c>
      <c r="G255" s="6">
        <v>544.24</v>
      </c>
      <c r="H255" s="12">
        <f>G255*0.1</f>
        <v>54.424000000000007</v>
      </c>
      <c r="I255" s="13">
        <f>G255*0.15</f>
        <v>81.635999999999996</v>
      </c>
      <c r="J255" s="13">
        <f>G255+H255+I255</f>
        <v>680.3</v>
      </c>
      <c r="K255" s="13">
        <f>J255*1.1</f>
        <v>748.33</v>
      </c>
      <c r="L255" s="7"/>
      <c r="M255" s="4" t="s">
        <v>730</v>
      </c>
      <c r="N255" s="7" t="s">
        <v>1290</v>
      </c>
      <c r="O255" s="8" t="s">
        <v>1301</v>
      </c>
      <c r="P255" s="10">
        <v>45726</v>
      </c>
    </row>
    <row r="256" spans="1:16" ht="105" x14ac:dyDescent="0.2">
      <c r="A256" s="3" t="s">
        <v>36</v>
      </c>
      <c r="B256" s="4" t="s">
        <v>729</v>
      </c>
      <c r="C256" s="4" t="s">
        <v>1300</v>
      </c>
      <c r="D256" s="4" t="s">
        <v>285</v>
      </c>
      <c r="E256" s="4" t="s">
        <v>193</v>
      </c>
      <c r="F256" s="5">
        <v>50</v>
      </c>
      <c r="G256" s="6">
        <v>544.24</v>
      </c>
      <c r="H256" s="12">
        <f>G256*0.1</f>
        <v>54.424000000000007</v>
      </c>
      <c r="I256" s="13">
        <f>G256*0.15</f>
        <v>81.635999999999996</v>
      </c>
      <c r="J256" s="13">
        <f>G256+H256+I256</f>
        <v>680.3</v>
      </c>
      <c r="K256" s="13">
        <f>J256*1.1</f>
        <v>748.33</v>
      </c>
      <c r="L256" s="7"/>
      <c r="M256" s="4" t="s">
        <v>730</v>
      </c>
      <c r="N256" s="7" t="s">
        <v>1290</v>
      </c>
      <c r="O256" s="8" t="s">
        <v>1306</v>
      </c>
      <c r="P256" s="10">
        <v>45726</v>
      </c>
    </row>
    <row r="257" spans="1:16" ht="180" x14ac:dyDescent="0.2">
      <c r="A257" s="3" t="s">
        <v>37</v>
      </c>
      <c r="B257" s="4" t="s">
        <v>37</v>
      </c>
      <c r="C257" s="4" t="s">
        <v>764</v>
      </c>
      <c r="D257" s="4" t="s">
        <v>290</v>
      </c>
      <c r="E257" s="4" t="s">
        <v>148</v>
      </c>
      <c r="F257" s="5">
        <v>28</v>
      </c>
      <c r="G257" s="6">
        <v>8354.4500000000007</v>
      </c>
      <c r="H257" s="12">
        <f>G257*0.1</f>
        <v>835.44500000000016</v>
      </c>
      <c r="I257" s="13">
        <f>G257*0.15</f>
        <v>1253.1675</v>
      </c>
      <c r="J257" s="13">
        <f>G257+H257+I257</f>
        <v>10443.0625</v>
      </c>
      <c r="K257" s="13">
        <f>J257*1.1</f>
        <v>11487.368750000001</v>
      </c>
      <c r="L257" s="7"/>
      <c r="M257" s="4" t="s">
        <v>894</v>
      </c>
      <c r="N257" s="7" t="s">
        <v>1065</v>
      </c>
      <c r="O257" s="8" t="s">
        <v>1066</v>
      </c>
      <c r="P257" s="10">
        <v>45722</v>
      </c>
    </row>
    <row r="258" spans="1:16" ht="150" x14ac:dyDescent="0.2">
      <c r="A258" s="3" t="s">
        <v>274</v>
      </c>
      <c r="B258" s="4" t="s">
        <v>274</v>
      </c>
      <c r="C258" s="4" t="s">
        <v>463</v>
      </c>
      <c r="D258" s="4" t="s">
        <v>588</v>
      </c>
      <c r="E258" s="4" t="s">
        <v>801</v>
      </c>
      <c r="F258" s="5">
        <v>60</v>
      </c>
      <c r="G258" s="6">
        <v>49050.16</v>
      </c>
      <c r="H258" s="12">
        <f>G258*0.1</f>
        <v>4905.0160000000005</v>
      </c>
      <c r="I258" s="13">
        <f>G258*0.15</f>
        <v>7357.5240000000003</v>
      </c>
      <c r="J258" s="13">
        <f>G258+H258+I258</f>
        <v>61312.700000000004</v>
      </c>
      <c r="K258" s="13">
        <f>J258*1.1</f>
        <v>67443.970000000016</v>
      </c>
      <c r="L258" s="7"/>
      <c r="M258" s="4" t="s">
        <v>1123</v>
      </c>
      <c r="N258" s="7" t="s">
        <v>1124</v>
      </c>
      <c r="O258" s="8" t="s">
        <v>1125</v>
      </c>
      <c r="P258" s="10">
        <v>45723</v>
      </c>
    </row>
    <row r="259" spans="1:16" ht="120" x14ac:dyDescent="0.2">
      <c r="A259" s="3" t="s">
        <v>38</v>
      </c>
      <c r="B259" s="4" t="s">
        <v>808</v>
      </c>
      <c r="C259" s="4" t="s">
        <v>253</v>
      </c>
      <c r="D259" s="4" t="s">
        <v>273</v>
      </c>
      <c r="E259" s="4" t="s">
        <v>135</v>
      </c>
      <c r="F259" s="5">
        <v>20</v>
      </c>
      <c r="G259" s="6">
        <v>288.33999999999997</v>
      </c>
      <c r="H259" s="12">
        <f>G259*0.14</f>
        <v>40.367600000000003</v>
      </c>
      <c r="I259" s="13">
        <f>G259*0.22</f>
        <v>63.434799999999996</v>
      </c>
      <c r="J259" s="13">
        <f>G259+H259+I259</f>
        <v>392.14239999999995</v>
      </c>
      <c r="K259" s="13">
        <f>J259*1.1</f>
        <v>431.35663999999997</v>
      </c>
      <c r="L259" s="7"/>
      <c r="M259" s="4" t="s">
        <v>809</v>
      </c>
      <c r="N259" s="7" t="s">
        <v>1142</v>
      </c>
      <c r="O259" s="8" t="s">
        <v>810</v>
      </c>
      <c r="P259" s="10">
        <v>45723</v>
      </c>
    </row>
    <row r="260" spans="1:16" ht="105" x14ac:dyDescent="0.2">
      <c r="A260" s="3" t="s">
        <v>39</v>
      </c>
      <c r="B260" s="4" t="s">
        <v>745</v>
      </c>
      <c r="C260" s="4" t="s">
        <v>534</v>
      </c>
      <c r="D260" s="4" t="s">
        <v>283</v>
      </c>
      <c r="E260" s="4" t="s">
        <v>152</v>
      </c>
      <c r="F260" s="5">
        <v>30</v>
      </c>
      <c r="G260" s="6">
        <v>303.85000000000002</v>
      </c>
      <c r="H260" s="12">
        <f>G260*0.14</f>
        <v>42.539000000000009</v>
      </c>
      <c r="I260" s="13">
        <f>G260*0.22</f>
        <v>66.847000000000008</v>
      </c>
      <c r="J260" s="13">
        <f>G260+H260+I260</f>
        <v>413.23599999999999</v>
      </c>
      <c r="K260" s="13">
        <f>J260*1.1</f>
        <v>454.55960000000005</v>
      </c>
      <c r="L260" s="7"/>
      <c r="M260" s="4" t="s">
        <v>746</v>
      </c>
      <c r="N260" s="7" t="s">
        <v>993</v>
      </c>
      <c r="O260" s="8" t="s">
        <v>996</v>
      </c>
      <c r="P260" s="10">
        <v>45720</v>
      </c>
    </row>
    <row r="261" spans="1:16" ht="75" x14ac:dyDescent="0.2">
      <c r="A261" s="3" t="s">
        <v>39</v>
      </c>
      <c r="B261" s="4" t="s">
        <v>745</v>
      </c>
      <c r="C261" s="4" t="s">
        <v>748</v>
      </c>
      <c r="D261" s="4" t="s">
        <v>283</v>
      </c>
      <c r="E261" s="4" t="s">
        <v>152</v>
      </c>
      <c r="F261" s="5">
        <v>30</v>
      </c>
      <c r="G261" s="6">
        <v>303.85000000000002</v>
      </c>
      <c r="H261" s="12">
        <f>G261*0.14</f>
        <v>42.539000000000009</v>
      </c>
      <c r="I261" s="13">
        <f>G261*0.22</f>
        <v>66.847000000000008</v>
      </c>
      <c r="J261" s="13">
        <f>G261+H261+I261</f>
        <v>413.23599999999999</v>
      </c>
      <c r="K261" s="13">
        <f>J261*1.1</f>
        <v>454.55960000000005</v>
      </c>
      <c r="L261" s="7"/>
      <c r="M261" s="4" t="s">
        <v>746</v>
      </c>
      <c r="N261" s="7" t="s">
        <v>993</v>
      </c>
      <c r="O261" s="8" t="s">
        <v>997</v>
      </c>
      <c r="P261" s="10">
        <v>45720</v>
      </c>
    </row>
    <row r="262" spans="1:16" ht="105" x14ac:dyDescent="0.2">
      <c r="A262" s="3" t="s">
        <v>39</v>
      </c>
      <c r="B262" s="4" t="s">
        <v>745</v>
      </c>
      <c r="C262" s="4" t="s">
        <v>484</v>
      </c>
      <c r="D262" s="4" t="s">
        <v>283</v>
      </c>
      <c r="E262" s="4" t="s">
        <v>152</v>
      </c>
      <c r="F262" s="5">
        <v>30</v>
      </c>
      <c r="G262" s="6">
        <v>223.5</v>
      </c>
      <c r="H262" s="12">
        <f>G262*0.14</f>
        <v>31.290000000000003</v>
      </c>
      <c r="I262" s="13">
        <f>G262*0.22</f>
        <v>49.17</v>
      </c>
      <c r="J262" s="13">
        <f>G262+H262+I262</f>
        <v>303.95999999999998</v>
      </c>
      <c r="K262" s="13">
        <f>J262*1.1</f>
        <v>334.35599999999999</v>
      </c>
      <c r="L262" s="7"/>
      <c r="M262" s="4" t="s">
        <v>746</v>
      </c>
      <c r="N262" s="7" t="s">
        <v>993</v>
      </c>
      <c r="O262" s="8" t="s">
        <v>995</v>
      </c>
      <c r="P262" s="10">
        <v>45720</v>
      </c>
    </row>
    <row r="263" spans="1:16" ht="75" x14ac:dyDescent="0.2">
      <c r="A263" s="3" t="s">
        <v>39</v>
      </c>
      <c r="B263" s="4" t="s">
        <v>745</v>
      </c>
      <c r="C263" s="4" t="s">
        <v>747</v>
      </c>
      <c r="D263" s="4" t="s">
        <v>283</v>
      </c>
      <c r="E263" s="4" t="s">
        <v>152</v>
      </c>
      <c r="F263" s="5">
        <v>30</v>
      </c>
      <c r="G263" s="6">
        <v>223.5</v>
      </c>
      <c r="H263" s="12">
        <f>G263*0.14</f>
        <v>31.290000000000003</v>
      </c>
      <c r="I263" s="13">
        <f>G263*0.22</f>
        <v>49.17</v>
      </c>
      <c r="J263" s="13">
        <f>G263+H263+I263</f>
        <v>303.95999999999998</v>
      </c>
      <c r="K263" s="13">
        <f>J263*1.1</f>
        <v>334.35599999999999</v>
      </c>
      <c r="L263" s="7"/>
      <c r="M263" s="4" t="s">
        <v>746</v>
      </c>
      <c r="N263" s="7" t="s">
        <v>993</v>
      </c>
      <c r="O263" s="8" t="s">
        <v>994</v>
      </c>
      <c r="P263" s="10">
        <v>45720</v>
      </c>
    </row>
    <row r="264" spans="1:16" ht="105" x14ac:dyDescent="0.2">
      <c r="A264" s="3" t="s">
        <v>240</v>
      </c>
      <c r="B264" s="4" t="s">
        <v>647</v>
      </c>
      <c r="C264" s="4" t="s">
        <v>408</v>
      </c>
      <c r="D264" s="4" t="s">
        <v>311</v>
      </c>
      <c r="E264" s="4" t="s">
        <v>241</v>
      </c>
      <c r="F264" s="5">
        <v>10</v>
      </c>
      <c r="G264" s="6">
        <v>882</v>
      </c>
      <c r="H264" s="12">
        <f>G264*0.1</f>
        <v>88.2</v>
      </c>
      <c r="I264" s="13">
        <f>G264*0.15</f>
        <v>132.29999999999998</v>
      </c>
      <c r="J264" s="13">
        <f>G264+H264+I264</f>
        <v>1102.5</v>
      </c>
      <c r="K264" s="13">
        <f>J264*1.1</f>
        <v>1212.75</v>
      </c>
      <c r="L264" s="7"/>
      <c r="M264" s="4" t="s">
        <v>648</v>
      </c>
      <c r="N264" s="7" t="s">
        <v>1092</v>
      </c>
      <c r="O264" s="8" t="s">
        <v>376</v>
      </c>
      <c r="P264" s="10">
        <v>45721</v>
      </c>
    </row>
    <row r="265" spans="1:16" ht="150" x14ac:dyDescent="0.2">
      <c r="A265" s="3" t="s">
        <v>447</v>
      </c>
      <c r="B265" s="4" t="s">
        <v>1096</v>
      </c>
      <c r="C265" s="4" t="s">
        <v>1097</v>
      </c>
      <c r="D265" s="4" t="s">
        <v>278</v>
      </c>
      <c r="E265" s="4" t="s">
        <v>448</v>
      </c>
      <c r="F265" s="5">
        <v>84</v>
      </c>
      <c r="G265" s="6">
        <v>96245.81</v>
      </c>
      <c r="H265" s="12">
        <f>G265*0.1</f>
        <v>9624.5810000000001</v>
      </c>
      <c r="I265" s="13">
        <f>G265*0.15</f>
        <v>14436.871499999999</v>
      </c>
      <c r="J265" s="13">
        <f>G265+H265+I265</f>
        <v>120307.2625</v>
      </c>
      <c r="K265" s="13">
        <f>J265*1.1</f>
        <v>132337.98875000002</v>
      </c>
      <c r="L265" s="7"/>
      <c r="M265" s="4" t="s">
        <v>1098</v>
      </c>
      <c r="N265" s="7" t="s">
        <v>1099</v>
      </c>
      <c r="O265" s="8" t="s">
        <v>1100</v>
      </c>
      <c r="P265" s="10">
        <v>45722</v>
      </c>
    </row>
    <row r="266" spans="1:16" ht="150" x14ac:dyDescent="0.2">
      <c r="A266" s="3" t="s">
        <v>447</v>
      </c>
      <c r="B266" s="4" t="s">
        <v>1096</v>
      </c>
      <c r="C266" s="4" t="s">
        <v>1102</v>
      </c>
      <c r="D266" s="4" t="s">
        <v>278</v>
      </c>
      <c r="E266" s="4" t="s">
        <v>448</v>
      </c>
      <c r="F266" s="5">
        <v>84</v>
      </c>
      <c r="G266" s="6">
        <v>96245.81</v>
      </c>
      <c r="H266" s="12">
        <f>G266*0.1</f>
        <v>9624.5810000000001</v>
      </c>
      <c r="I266" s="13">
        <f>G266*0.15</f>
        <v>14436.871499999999</v>
      </c>
      <c r="J266" s="13">
        <f>G266+H266+I266</f>
        <v>120307.2625</v>
      </c>
      <c r="K266" s="13">
        <f>J266*1.1</f>
        <v>132337.98875000002</v>
      </c>
      <c r="L266" s="7"/>
      <c r="M266" s="4" t="s">
        <v>1098</v>
      </c>
      <c r="N266" s="7" t="s">
        <v>1099</v>
      </c>
      <c r="O266" s="8" t="s">
        <v>1103</v>
      </c>
      <c r="P266" s="10">
        <v>45722</v>
      </c>
    </row>
    <row r="267" spans="1:16" ht="150" x14ac:dyDescent="0.2">
      <c r="A267" s="3" t="s">
        <v>447</v>
      </c>
      <c r="B267" s="4" t="s">
        <v>1096</v>
      </c>
      <c r="C267" s="4" t="s">
        <v>905</v>
      </c>
      <c r="D267" s="4" t="s">
        <v>278</v>
      </c>
      <c r="E267" s="4" t="s">
        <v>448</v>
      </c>
      <c r="F267" s="5">
        <v>28</v>
      </c>
      <c r="G267" s="6">
        <v>32081.94</v>
      </c>
      <c r="H267" s="12">
        <f>G267*0.1</f>
        <v>3208.194</v>
      </c>
      <c r="I267" s="13">
        <f>G267*0.15</f>
        <v>4812.2909999999993</v>
      </c>
      <c r="J267" s="13">
        <f>G267+H267+I267</f>
        <v>40102.424999999996</v>
      </c>
      <c r="K267" s="13">
        <f>J267*1.1</f>
        <v>44112.667499999996</v>
      </c>
      <c r="L267" s="7"/>
      <c r="M267" s="4" t="s">
        <v>1098</v>
      </c>
      <c r="N267" s="7" t="s">
        <v>1099</v>
      </c>
      <c r="O267" s="8" t="s">
        <v>1101</v>
      </c>
      <c r="P267" s="10">
        <v>45722</v>
      </c>
    </row>
    <row r="268" spans="1:16" ht="105" x14ac:dyDescent="0.2">
      <c r="A268" s="3" t="s">
        <v>96</v>
      </c>
      <c r="B268" s="4" t="s">
        <v>922</v>
      </c>
      <c r="C268" s="4" t="s">
        <v>880</v>
      </c>
      <c r="D268" s="4" t="s">
        <v>260</v>
      </c>
      <c r="E268" s="4" t="s">
        <v>194</v>
      </c>
      <c r="F268" s="5">
        <v>42</v>
      </c>
      <c r="G268" s="6">
        <v>3179.52</v>
      </c>
      <c r="H268" s="12">
        <f>G268*0.1</f>
        <v>317.952</v>
      </c>
      <c r="I268" s="13">
        <f>G268*0.15</f>
        <v>476.928</v>
      </c>
      <c r="J268" s="13">
        <f>G268+H268+I268</f>
        <v>3974.3999999999996</v>
      </c>
      <c r="K268" s="13">
        <f>J268*1.1</f>
        <v>4371.84</v>
      </c>
      <c r="L268" s="7"/>
      <c r="M268" s="4" t="s">
        <v>923</v>
      </c>
      <c r="N268" s="7" t="s">
        <v>1140</v>
      </c>
      <c r="O268" s="8" t="s">
        <v>1141</v>
      </c>
      <c r="P268" s="10">
        <v>45723</v>
      </c>
    </row>
    <row r="269" spans="1:16" ht="120" x14ac:dyDescent="0.2">
      <c r="A269" s="3" t="s">
        <v>40</v>
      </c>
      <c r="B269" s="4" t="s">
        <v>40</v>
      </c>
      <c r="C269" s="4" t="s">
        <v>711</v>
      </c>
      <c r="D269" s="4" t="s">
        <v>536</v>
      </c>
      <c r="E269" s="4" t="s">
        <v>200</v>
      </c>
      <c r="F269" s="5">
        <v>1</v>
      </c>
      <c r="G269" s="6">
        <v>186.12</v>
      </c>
      <c r="H269" s="12">
        <f>G269*0.14</f>
        <v>26.056800000000003</v>
      </c>
      <c r="I269" s="13">
        <f>G269*0.22</f>
        <v>40.946400000000004</v>
      </c>
      <c r="J269" s="13">
        <f>G269+H269+I269</f>
        <v>253.12320000000003</v>
      </c>
      <c r="K269" s="13">
        <f>J269*1.1</f>
        <v>278.43552000000005</v>
      </c>
      <c r="L269" s="7"/>
      <c r="M269" s="4" t="s">
        <v>706</v>
      </c>
      <c r="N269" s="7" t="s">
        <v>1039</v>
      </c>
      <c r="O269" s="8" t="s">
        <v>707</v>
      </c>
      <c r="P269" s="10">
        <v>45720</v>
      </c>
    </row>
    <row r="270" spans="1:16" ht="75" x14ac:dyDescent="0.2">
      <c r="A270" s="3" t="s">
        <v>40</v>
      </c>
      <c r="B270" s="4" t="s">
        <v>548</v>
      </c>
      <c r="C270" s="4" t="s">
        <v>519</v>
      </c>
      <c r="D270" s="4" t="s">
        <v>265</v>
      </c>
      <c r="E270" s="4" t="s">
        <v>200</v>
      </c>
      <c r="F270" s="5">
        <v>20</v>
      </c>
      <c r="G270" s="6">
        <v>318.72000000000003</v>
      </c>
      <c r="H270" s="12">
        <f>G270*0.14</f>
        <v>44.62080000000001</v>
      </c>
      <c r="I270" s="13">
        <f>G270*0.22</f>
        <v>70.118400000000008</v>
      </c>
      <c r="J270" s="13">
        <f>G270+H270+I270</f>
        <v>433.45920000000007</v>
      </c>
      <c r="K270" s="13">
        <f>J270*1.1</f>
        <v>476.8051200000001</v>
      </c>
      <c r="L270" s="7"/>
      <c r="M270" s="4" t="s">
        <v>849</v>
      </c>
      <c r="N270" s="7" t="s">
        <v>1281</v>
      </c>
      <c r="O270" s="8" t="s">
        <v>1282</v>
      </c>
      <c r="P270" s="10">
        <v>45726</v>
      </c>
    </row>
    <row r="271" spans="1:16" ht="135" x14ac:dyDescent="0.2">
      <c r="A271" s="3" t="s">
        <v>81</v>
      </c>
      <c r="B271" s="4" t="s">
        <v>1022</v>
      </c>
      <c r="C271" s="4" t="s">
        <v>255</v>
      </c>
      <c r="D271" s="4" t="s">
        <v>468</v>
      </c>
      <c r="E271" s="4" t="s">
        <v>256</v>
      </c>
      <c r="F271" s="5">
        <v>30</v>
      </c>
      <c r="G271" s="6">
        <v>2268</v>
      </c>
      <c r="H271" s="12">
        <f>G271*0.1</f>
        <v>226.8</v>
      </c>
      <c r="I271" s="13">
        <f>G271*0.15</f>
        <v>340.2</v>
      </c>
      <c r="J271" s="13">
        <f>G271+H271+I271</f>
        <v>2835</v>
      </c>
      <c r="K271" s="13">
        <f>J271*1.1</f>
        <v>3118.5000000000005</v>
      </c>
      <c r="L271" s="7"/>
      <c r="M271" s="4" t="s">
        <v>1023</v>
      </c>
      <c r="N271" s="7" t="s">
        <v>1011</v>
      </c>
      <c r="O271" s="8" t="s">
        <v>1024</v>
      </c>
      <c r="P271" s="10">
        <v>45720</v>
      </c>
    </row>
    <row r="272" spans="1:16" ht="135" x14ac:dyDescent="0.2">
      <c r="A272" s="3" t="s">
        <v>41</v>
      </c>
      <c r="B272" s="4" t="s">
        <v>41</v>
      </c>
      <c r="C272" s="4" t="s">
        <v>367</v>
      </c>
      <c r="D272" s="4" t="s">
        <v>261</v>
      </c>
      <c r="E272" s="4" t="s">
        <v>258</v>
      </c>
      <c r="F272" s="5">
        <v>5</v>
      </c>
      <c r="G272" s="6">
        <v>917.18</v>
      </c>
      <c r="H272" s="12">
        <f>G272*0.1</f>
        <v>91.718000000000004</v>
      </c>
      <c r="I272" s="13">
        <f>G272*0.15</f>
        <v>137.577</v>
      </c>
      <c r="J272" s="13">
        <f>G272+H272+I272</f>
        <v>1146.4749999999999</v>
      </c>
      <c r="K272" s="13">
        <f>J272*1.1</f>
        <v>1261.1224999999999</v>
      </c>
      <c r="L272" s="7"/>
      <c r="M272" s="4" t="s">
        <v>1205</v>
      </c>
      <c r="N272" s="7" t="s">
        <v>1206</v>
      </c>
      <c r="O272" s="8" t="s">
        <v>1208</v>
      </c>
      <c r="P272" s="10">
        <v>45723</v>
      </c>
    </row>
    <row r="273" spans="1:16" ht="135" x14ac:dyDescent="0.2">
      <c r="A273" s="3" t="s">
        <v>41</v>
      </c>
      <c r="B273" s="4" t="s">
        <v>41</v>
      </c>
      <c r="C273" s="4" t="s">
        <v>366</v>
      </c>
      <c r="D273" s="4" t="s">
        <v>261</v>
      </c>
      <c r="E273" s="4" t="s">
        <v>258</v>
      </c>
      <c r="F273" s="5">
        <v>5</v>
      </c>
      <c r="G273" s="6">
        <v>345.75</v>
      </c>
      <c r="H273" s="12">
        <f>G273*0.14</f>
        <v>48.405000000000001</v>
      </c>
      <c r="I273" s="13">
        <f>G273*0.22</f>
        <v>76.064999999999998</v>
      </c>
      <c r="J273" s="13">
        <f>G273+H273+I273</f>
        <v>470.21999999999997</v>
      </c>
      <c r="K273" s="13">
        <f>J273*1.1</f>
        <v>517.24199999999996</v>
      </c>
      <c r="L273" s="7"/>
      <c r="M273" s="4" t="s">
        <v>1205</v>
      </c>
      <c r="N273" s="7" t="s">
        <v>1206</v>
      </c>
      <c r="O273" s="8" t="s">
        <v>1209</v>
      </c>
      <c r="P273" s="10">
        <v>45723</v>
      </c>
    </row>
    <row r="274" spans="1:16" ht="135" x14ac:dyDescent="0.2">
      <c r="A274" s="3" t="s">
        <v>41</v>
      </c>
      <c r="B274" s="4" t="s">
        <v>41</v>
      </c>
      <c r="C274" s="4" t="s">
        <v>104</v>
      </c>
      <c r="D274" s="4" t="s">
        <v>261</v>
      </c>
      <c r="E274" s="4" t="s">
        <v>258</v>
      </c>
      <c r="F274" s="5">
        <v>5</v>
      </c>
      <c r="G274" s="6">
        <v>661.58</v>
      </c>
      <c r="H274" s="12">
        <f>G274*0.1</f>
        <v>66.158000000000001</v>
      </c>
      <c r="I274" s="13">
        <f>G274*0.15</f>
        <v>99.237000000000009</v>
      </c>
      <c r="J274" s="13">
        <f>G274+H274+I274</f>
        <v>826.97500000000002</v>
      </c>
      <c r="K274" s="13">
        <f>J274*1.1</f>
        <v>909.67250000000013</v>
      </c>
      <c r="L274" s="7"/>
      <c r="M274" s="4" t="s">
        <v>1205</v>
      </c>
      <c r="N274" s="7" t="s">
        <v>1206</v>
      </c>
      <c r="O274" s="8" t="s">
        <v>1210</v>
      </c>
      <c r="P274" s="10">
        <v>45723</v>
      </c>
    </row>
    <row r="275" spans="1:16" ht="135" x14ac:dyDescent="0.2">
      <c r="A275" s="3" t="s">
        <v>41</v>
      </c>
      <c r="B275" s="4" t="s">
        <v>41</v>
      </c>
      <c r="C275" s="4" t="s">
        <v>368</v>
      </c>
      <c r="D275" s="4" t="s">
        <v>261</v>
      </c>
      <c r="E275" s="4" t="s">
        <v>258</v>
      </c>
      <c r="F275" s="5">
        <v>5</v>
      </c>
      <c r="G275" s="6">
        <v>688.15</v>
      </c>
      <c r="H275" s="12">
        <f>G275*0.1</f>
        <v>68.814999999999998</v>
      </c>
      <c r="I275" s="13">
        <f>G275*0.15</f>
        <v>103.2225</v>
      </c>
      <c r="J275" s="13">
        <f>G275+H275+I275</f>
        <v>860.18749999999989</v>
      </c>
      <c r="K275" s="13">
        <f>J275*1.1</f>
        <v>946.20624999999995</v>
      </c>
      <c r="L275" s="7"/>
      <c r="M275" s="4" t="s">
        <v>1205</v>
      </c>
      <c r="N275" s="7" t="s">
        <v>1206</v>
      </c>
      <c r="O275" s="8" t="s">
        <v>1207</v>
      </c>
      <c r="P275" s="10">
        <v>45723</v>
      </c>
    </row>
    <row r="276" spans="1:16" ht="150" x14ac:dyDescent="0.2">
      <c r="A276" s="3" t="s">
        <v>231</v>
      </c>
      <c r="B276" s="4" t="s">
        <v>231</v>
      </c>
      <c r="C276" s="4" t="s">
        <v>1148</v>
      </c>
      <c r="D276" s="4" t="s">
        <v>588</v>
      </c>
      <c r="E276" s="4" t="s">
        <v>886</v>
      </c>
      <c r="F276" s="5">
        <v>56</v>
      </c>
      <c r="G276" s="6">
        <v>87978.15</v>
      </c>
      <c r="H276" s="12">
        <f>G276*0.1</f>
        <v>8797.8150000000005</v>
      </c>
      <c r="I276" s="13">
        <f>G276*0.15</f>
        <v>13196.722499999998</v>
      </c>
      <c r="J276" s="13">
        <f>G276+H276+I276</f>
        <v>109972.6875</v>
      </c>
      <c r="K276" s="13">
        <f>J276*1.1</f>
        <v>120969.95625</v>
      </c>
      <c r="L276" s="7"/>
      <c r="M276" s="4" t="s">
        <v>1149</v>
      </c>
      <c r="N276" s="7" t="s">
        <v>1150</v>
      </c>
      <c r="O276" s="8" t="s">
        <v>1151</v>
      </c>
      <c r="P276" s="10">
        <v>45723</v>
      </c>
    </row>
    <row r="277" spans="1:16" ht="150" x14ac:dyDescent="0.2">
      <c r="A277" s="3" t="s">
        <v>231</v>
      </c>
      <c r="B277" s="4" t="s">
        <v>231</v>
      </c>
      <c r="C277" s="4" t="s">
        <v>1152</v>
      </c>
      <c r="D277" s="4" t="s">
        <v>588</v>
      </c>
      <c r="E277" s="4" t="s">
        <v>886</v>
      </c>
      <c r="F277" s="5">
        <v>56</v>
      </c>
      <c r="G277" s="6">
        <v>100111.64</v>
      </c>
      <c r="H277" s="12">
        <f>G277*0.1</f>
        <v>10011.164000000001</v>
      </c>
      <c r="I277" s="13">
        <f>G277*0.15</f>
        <v>15016.745999999999</v>
      </c>
      <c r="J277" s="13">
        <f>G277+H277+I277</f>
        <v>125139.55</v>
      </c>
      <c r="K277" s="13">
        <f>J277*1.1</f>
        <v>137653.505</v>
      </c>
      <c r="L277" s="7"/>
      <c r="M277" s="4" t="s">
        <v>1149</v>
      </c>
      <c r="N277" s="7" t="s">
        <v>1150</v>
      </c>
      <c r="O277" s="8" t="s">
        <v>1153</v>
      </c>
      <c r="P277" s="10">
        <v>45723</v>
      </c>
    </row>
    <row r="278" spans="1:16" ht="150" x14ac:dyDescent="0.2">
      <c r="A278" s="3" t="s">
        <v>231</v>
      </c>
      <c r="B278" s="4" t="s">
        <v>231</v>
      </c>
      <c r="C278" s="4" t="s">
        <v>1154</v>
      </c>
      <c r="D278" s="4" t="s">
        <v>588</v>
      </c>
      <c r="E278" s="4" t="s">
        <v>886</v>
      </c>
      <c r="F278" s="5">
        <v>56</v>
      </c>
      <c r="G278" s="6">
        <v>41896.21</v>
      </c>
      <c r="H278" s="12">
        <f>G278*0.1</f>
        <v>4189.6210000000001</v>
      </c>
      <c r="I278" s="13">
        <f>G278*0.15</f>
        <v>6284.4314999999997</v>
      </c>
      <c r="J278" s="13">
        <f>G278+H278+I278</f>
        <v>52370.262499999997</v>
      </c>
      <c r="K278" s="13">
        <f>J278*1.1</f>
        <v>57607.28875</v>
      </c>
      <c r="L278" s="7"/>
      <c r="M278" s="4" t="s">
        <v>1149</v>
      </c>
      <c r="N278" s="7" t="s">
        <v>1150</v>
      </c>
      <c r="O278" s="8" t="s">
        <v>1155</v>
      </c>
      <c r="P278" s="10">
        <v>45723</v>
      </c>
    </row>
    <row r="279" spans="1:16" ht="120" x14ac:dyDescent="0.2">
      <c r="A279" s="3" t="s">
        <v>111</v>
      </c>
      <c r="B279" s="4" t="s">
        <v>111</v>
      </c>
      <c r="C279" s="4" t="s">
        <v>1190</v>
      </c>
      <c r="D279" s="4" t="s">
        <v>277</v>
      </c>
      <c r="E279" s="4" t="s">
        <v>436</v>
      </c>
      <c r="F279" s="5">
        <v>60</v>
      </c>
      <c r="G279" s="6">
        <v>840.88</v>
      </c>
      <c r="H279" s="12">
        <f>G279*0.1</f>
        <v>84.088000000000008</v>
      </c>
      <c r="I279" s="13">
        <f>G279*0.15</f>
        <v>126.13199999999999</v>
      </c>
      <c r="J279" s="13">
        <f>G279+H279+I279</f>
        <v>1051.0999999999999</v>
      </c>
      <c r="K279" s="13">
        <f>J279*1.1</f>
        <v>1156.21</v>
      </c>
      <c r="L279" s="7"/>
      <c r="M279" s="4" t="s">
        <v>1180</v>
      </c>
      <c r="N279" s="7" t="s">
        <v>1181</v>
      </c>
      <c r="O279" s="8" t="s">
        <v>1191</v>
      </c>
      <c r="P279" s="10">
        <v>45723</v>
      </c>
    </row>
    <row r="280" spans="1:16" ht="120" x14ac:dyDescent="0.2">
      <c r="A280" s="3" t="s">
        <v>111</v>
      </c>
      <c r="B280" s="4" t="s">
        <v>111</v>
      </c>
      <c r="C280" s="4" t="s">
        <v>852</v>
      </c>
      <c r="D280" s="4" t="s">
        <v>277</v>
      </c>
      <c r="E280" s="4" t="s">
        <v>436</v>
      </c>
      <c r="F280" s="5">
        <v>30</v>
      </c>
      <c r="G280" s="6">
        <v>420.44</v>
      </c>
      <c r="H280" s="12">
        <f>G280*0.14</f>
        <v>58.861600000000003</v>
      </c>
      <c r="I280" s="13">
        <f>G280*0.22</f>
        <v>92.496799999999993</v>
      </c>
      <c r="J280" s="13">
        <f>G280+H280+I280</f>
        <v>571.79840000000002</v>
      </c>
      <c r="K280" s="13">
        <f>J280*1.1</f>
        <v>628.97824000000003</v>
      </c>
      <c r="L280" s="7"/>
      <c r="M280" s="4" t="s">
        <v>1180</v>
      </c>
      <c r="N280" s="7" t="s">
        <v>1181</v>
      </c>
      <c r="O280" s="8" t="s">
        <v>1189</v>
      </c>
      <c r="P280" s="10">
        <v>45723</v>
      </c>
    </row>
    <row r="281" spans="1:16" ht="120" x14ac:dyDescent="0.2">
      <c r="A281" s="3" t="s">
        <v>111</v>
      </c>
      <c r="B281" s="4" t="s">
        <v>111</v>
      </c>
      <c r="C281" s="4" t="s">
        <v>1179</v>
      </c>
      <c r="D281" s="4" t="s">
        <v>277</v>
      </c>
      <c r="E281" s="4" t="s">
        <v>436</v>
      </c>
      <c r="F281" s="5">
        <v>30</v>
      </c>
      <c r="G281" s="6">
        <v>164.53</v>
      </c>
      <c r="H281" s="12">
        <f>G281*0.14</f>
        <v>23.034200000000002</v>
      </c>
      <c r="I281" s="13">
        <f>G281*0.22</f>
        <v>36.196600000000004</v>
      </c>
      <c r="J281" s="13">
        <f>G281+H281+I281</f>
        <v>223.76080000000002</v>
      </c>
      <c r="K281" s="13">
        <f>J281*1.1</f>
        <v>246.13688000000005</v>
      </c>
      <c r="L281" s="7"/>
      <c r="M281" s="4" t="s">
        <v>1180</v>
      </c>
      <c r="N281" s="7" t="s">
        <v>1181</v>
      </c>
      <c r="O281" s="8" t="s">
        <v>1182</v>
      </c>
      <c r="P281" s="10">
        <v>45723</v>
      </c>
    </row>
    <row r="282" spans="1:16" ht="120" x14ac:dyDescent="0.2">
      <c r="A282" s="3" t="s">
        <v>111</v>
      </c>
      <c r="B282" s="4" t="s">
        <v>111</v>
      </c>
      <c r="C282" s="4" t="s">
        <v>1185</v>
      </c>
      <c r="D282" s="4" t="s">
        <v>277</v>
      </c>
      <c r="E282" s="4" t="s">
        <v>436</v>
      </c>
      <c r="F282" s="5">
        <v>60</v>
      </c>
      <c r="G282" s="6">
        <v>329.06</v>
      </c>
      <c r="H282" s="12">
        <f>G282*0.14</f>
        <v>46.068400000000004</v>
      </c>
      <c r="I282" s="13">
        <f>G282*0.22</f>
        <v>72.393200000000007</v>
      </c>
      <c r="J282" s="13">
        <f>G282+H282+I282</f>
        <v>447.52160000000003</v>
      </c>
      <c r="K282" s="13">
        <f>J282*1.1</f>
        <v>492.2737600000001</v>
      </c>
      <c r="L282" s="7"/>
      <c r="M282" s="4" t="s">
        <v>1180</v>
      </c>
      <c r="N282" s="7" t="s">
        <v>1181</v>
      </c>
      <c r="O282" s="8" t="s">
        <v>1186</v>
      </c>
      <c r="P282" s="10">
        <v>45723</v>
      </c>
    </row>
    <row r="283" spans="1:16" ht="120" x14ac:dyDescent="0.2">
      <c r="A283" s="3" t="s">
        <v>111</v>
      </c>
      <c r="B283" s="4" t="s">
        <v>111</v>
      </c>
      <c r="C283" s="4" t="s">
        <v>1183</v>
      </c>
      <c r="D283" s="4" t="s">
        <v>277</v>
      </c>
      <c r="E283" s="4" t="s">
        <v>436</v>
      </c>
      <c r="F283" s="5">
        <v>30</v>
      </c>
      <c r="G283" s="6">
        <v>329.06</v>
      </c>
      <c r="H283" s="12">
        <f>G283*0.14</f>
        <v>46.068400000000004</v>
      </c>
      <c r="I283" s="13">
        <f>G283*0.22</f>
        <v>72.393200000000007</v>
      </c>
      <c r="J283" s="13">
        <f>G283+H283+I283</f>
        <v>447.52160000000003</v>
      </c>
      <c r="K283" s="13">
        <f>J283*1.1</f>
        <v>492.2737600000001</v>
      </c>
      <c r="L283" s="7"/>
      <c r="M283" s="4" t="s">
        <v>1180</v>
      </c>
      <c r="N283" s="7" t="s">
        <v>1181</v>
      </c>
      <c r="O283" s="8" t="s">
        <v>1184</v>
      </c>
      <c r="P283" s="10">
        <v>45723</v>
      </c>
    </row>
    <row r="284" spans="1:16" ht="120" x14ac:dyDescent="0.2">
      <c r="A284" s="3" t="s">
        <v>111</v>
      </c>
      <c r="B284" s="4" t="s">
        <v>111</v>
      </c>
      <c r="C284" s="4" t="s">
        <v>1187</v>
      </c>
      <c r="D284" s="4" t="s">
        <v>277</v>
      </c>
      <c r="E284" s="4" t="s">
        <v>436</v>
      </c>
      <c r="F284" s="5">
        <v>60</v>
      </c>
      <c r="G284" s="6">
        <v>658.1</v>
      </c>
      <c r="H284" s="12">
        <f>G284*0.1</f>
        <v>65.81</v>
      </c>
      <c r="I284" s="13">
        <f>G284*0.15</f>
        <v>98.715000000000003</v>
      </c>
      <c r="J284" s="13">
        <f>G284+H284+I284</f>
        <v>822.62500000000011</v>
      </c>
      <c r="K284" s="13">
        <f>J284*1.1</f>
        <v>904.88750000000016</v>
      </c>
      <c r="L284" s="7"/>
      <c r="M284" s="4" t="s">
        <v>1180</v>
      </c>
      <c r="N284" s="7" t="s">
        <v>1181</v>
      </c>
      <c r="O284" s="8" t="s">
        <v>1188</v>
      </c>
      <c r="P284" s="10">
        <v>45723</v>
      </c>
    </row>
    <row r="285" spans="1:16" ht="105" x14ac:dyDescent="0.2">
      <c r="A285" s="3" t="s">
        <v>65</v>
      </c>
      <c r="B285" s="4" t="s">
        <v>351</v>
      </c>
      <c r="C285" s="4" t="s">
        <v>773</v>
      </c>
      <c r="D285" s="4" t="s">
        <v>606</v>
      </c>
      <c r="E285" s="4" t="s">
        <v>133</v>
      </c>
      <c r="F285" s="5">
        <v>30</v>
      </c>
      <c r="G285" s="6">
        <v>297.60000000000002</v>
      </c>
      <c r="H285" s="12">
        <f>G285*0.14</f>
        <v>41.664000000000009</v>
      </c>
      <c r="I285" s="13">
        <f>G285*0.22</f>
        <v>65.472000000000008</v>
      </c>
      <c r="J285" s="13">
        <f>G285+H285+I285</f>
        <v>404.73599999999999</v>
      </c>
      <c r="K285" s="13">
        <f>J285*1.1</f>
        <v>445.20960000000002</v>
      </c>
      <c r="L285" s="7"/>
      <c r="M285" s="4" t="s">
        <v>352</v>
      </c>
      <c r="N285" s="7" t="s">
        <v>929</v>
      </c>
      <c r="O285" s="8" t="s">
        <v>353</v>
      </c>
      <c r="P285" s="10">
        <v>45717</v>
      </c>
    </row>
    <row r="286" spans="1:16" ht="105" x14ac:dyDescent="0.2">
      <c r="A286" s="3" t="s">
        <v>65</v>
      </c>
      <c r="B286" s="4" t="s">
        <v>308</v>
      </c>
      <c r="C286" s="4" t="s">
        <v>774</v>
      </c>
      <c r="D286" s="4" t="s">
        <v>309</v>
      </c>
      <c r="E286" s="4" t="s">
        <v>133</v>
      </c>
      <c r="F286" s="5">
        <v>20</v>
      </c>
      <c r="G286" s="6">
        <v>186.38</v>
      </c>
      <c r="H286" s="12">
        <f>G286*0.14</f>
        <v>26.093200000000003</v>
      </c>
      <c r="I286" s="13">
        <f>G286*0.22</f>
        <v>41.003599999999999</v>
      </c>
      <c r="J286" s="13">
        <f>G286+H286+I286</f>
        <v>253.4768</v>
      </c>
      <c r="K286" s="13">
        <f>J286*1.1</f>
        <v>278.82447999999999</v>
      </c>
      <c r="L286" s="7"/>
      <c r="M286" s="4" t="s">
        <v>211</v>
      </c>
      <c r="N286" s="7" t="s">
        <v>929</v>
      </c>
      <c r="O286" s="8" t="s">
        <v>578</v>
      </c>
      <c r="P286" s="10">
        <v>45717</v>
      </c>
    </row>
    <row r="287" spans="1:16" ht="105" x14ac:dyDescent="0.2">
      <c r="A287" s="3" t="s">
        <v>65</v>
      </c>
      <c r="B287" s="4" t="s">
        <v>308</v>
      </c>
      <c r="C287" s="4" t="s">
        <v>775</v>
      </c>
      <c r="D287" s="4" t="s">
        <v>309</v>
      </c>
      <c r="E287" s="4" t="s">
        <v>133</v>
      </c>
      <c r="F287" s="5">
        <v>20</v>
      </c>
      <c r="G287" s="6">
        <v>186.38</v>
      </c>
      <c r="H287" s="12">
        <f>G287*0.14</f>
        <v>26.093200000000003</v>
      </c>
      <c r="I287" s="13">
        <f>G287*0.22</f>
        <v>41.003599999999999</v>
      </c>
      <c r="J287" s="13">
        <f>G287+H287+I287</f>
        <v>253.4768</v>
      </c>
      <c r="K287" s="13">
        <f>J287*1.1</f>
        <v>278.82447999999999</v>
      </c>
      <c r="L287" s="7"/>
      <c r="M287" s="4" t="s">
        <v>211</v>
      </c>
      <c r="N287" s="7" t="s">
        <v>929</v>
      </c>
      <c r="O287" s="8" t="s">
        <v>579</v>
      </c>
      <c r="P287" s="10">
        <v>45717</v>
      </c>
    </row>
    <row r="288" spans="1:16" ht="105" x14ac:dyDescent="0.2">
      <c r="A288" s="3" t="s">
        <v>65</v>
      </c>
      <c r="B288" s="4" t="s">
        <v>308</v>
      </c>
      <c r="C288" s="4" t="s">
        <v>776</v>
      </c>
      <c r="D288" s="4" t="s">
        <v>309</v>
      </c>
      <c r="E288" s="4" t="s">
        <v>133</v>
      </c>
      <c r="F288" s="5">
        <v>30</v>
      </c>
      <c r="G288" s="6">
        <v>279.60000000000002</v>
      </c>
      <c r="H288" s="12">
        <f>G288*0.14</f>
        <v>39.144000000000005</v>
      </c>
      <c r="I288" s="13">
        <f>G288*0.22</f>
        <v>61.512000000000008</v>
      </c>
      <c r="J288" s="13">
        <f>G288+H288+I288</f>
        <v>380.25600000000003</v>
      </c>
      <c r="K288" s="13">
        <f>J288*1.1</f>
        <v>418.28160000000008</v>
      </c>
      <c r="L288" s="7"/>
      <c r="M288" s="4" t="s">
        <v>211</v>
      </c>
      <c r="N288" s="7" t="s">
        <v>929</v>
      </c>
      <c r="O288" s="8" t="s">
        <v>580</v>
      </c>
      <c r="P288" s="10">
        <v>45717</v>
      </c>
    </row>
    <row r="289" spans="1:16" ht="105" x14ac:dyDescent="0.2">
      <c r="A289" s="3" t="s">
        <v>65</v>
      </c>
      <c r="B289" s="4" t="s">
        <v>308</v>
      </c>
      <c r="C289" s="4" t="s">
        <v>793</v>
      </c>
      <c r="D289" s="4" t="s">
        <v>517</v>
      </c>
      <c r="E289" s="4" t="s">
        <v>133</v>
      </c>
      <c r="F289" s="5">
        <v>20</v>
      </c>
      <c r="G289" s="6">
        <v>186.38</v>
      </c>
      <c r="H289" s="12">
        <f>G289*0.14</f>
        <v>26.093200000000003</v>
      </c>
      <c r="I289" s="13">
        <f>G289*0.22</f>
        <v>41.003599999999999</v>
      </c>
      <c r="J289" s="13">
        <f>G289+H289+I289</f>
        <v>253.4768</v>
      </c>
      <c r="K289" s="13">
        <f>J289*1.1</f>
        <v>278.82447999999999</v>
      </c>
      <c r="L289" s="7"/>
      <c r="M289" s="4" t="s">
        <v>791</v>
      </c>
      <c r="N289" s="7" t="s">
        <v>929</v>
      </c>
      <c r="O289" s="8" t="s">
        <v>578</v>
      </c>
      <c r="P289" s="10">
        <v>45717</v>
      </c>
    </row>
    <row r="290" spans="1:16" ht="105" x14ac:dyDescent="0.2">
      <c r="A290" s="3" t="s">
        <v>65</v>
      </c>
      <c r="B290" s="4" t="s">
        <v>308</v>
      </c>
      <c r="C290" s="4" t="s">
        <v>790</v>
      </c>
      <c r="D290" s="4" t="s">
        <v>517</v>
      </c>
      <c r="E290" s="4" t="s">
        <v>133</v>
      </c>
      <c r="F290" s="5">
        <v>30</v>
      </c>
      <c r="G290" s="6">
        <v>279.60000000000002</v>
      </c>
      <c r="H290" s="12">
        <f>G290*0.14</f>
        <v>39.144000000000005</v>
      </c>
      <c r="I290" s="13">
        <f>G290*0.22</f>
        <v>61.512000000000008</v>
      </c>
      <c r="J290" s="13">
        <f>G290+H290+I290</f>
        <v>380.25600000000003</v>
      </c>
      <c r="K290" s="13">
        <f>J290*1.1</f>
        <v>418.28160000000008</v>
      </c>
      <c r="L290" s="7"/>
      <c r="M290" s="4" t="s">
        <v>791</v>
      </c>
      <c r="N290" s="7" t="s">
        <v>929</v>
      </c>
      <c r="O290" s="8" t="s">
        <v>580</v>
      </c>
      <c r="P290" s="10">
        <v>45717</v>
      </c>
    </row>
    <row r="291" spans="1:16" ht="105" x14ac:dyDescent="0.2">
      <c r="A291" s="3" t="s">
        <v>65</v>
      </c>
      <c r="B291" s="4" t="s">
        <v>308</v>
      </c>
      <c r="C291" s="4" t="s">
        <v>792</v>
      </c>
      <c r="D291" s="4" t="s">
        <v>517</v>
      </c>
      <c r="E291" s="4" t="s">
        <v>133</v>
      </c>
      <c r="F291" s="5">
        <v>20</v>
      </c>
      <c r="G291" s="6">
        <v>186.38</v>
      </c>
      <c r="H291" s="12">
        <f>G291*0.14</f>
        <v>26.093200000000003</v>
      </c>
      <c r="I291" s="13">
        <f>G291*0.22</f>
        <v>41.003599999999999</v>
      </c>
      <c r="J291" s="13">
        <f>G291+H291+I291</f>
        <v>253.4768</v>
      </c>
      <c r="K291" s="13">
        <f>J291*1.1</f>
        <v>278.82447999999999</v>
      </c>
      <c r="L291" s="7"/>
      <c r="M291" s="4" t="s">
        <v>791</v>
      </c>
      <c r="N291" s="7" t="s">
        <v>929</v>
      </c>
      <c r="O291" s="8" t="s">
        <v>579</v>
      </c>
      <c r="P291" s="10">
        <v>45717</v>
      </c>
    </row>
    <row r="292" spans="1:16" ht="105" x14ac:dyDescent="0.2">
      <c r="A292" s="3" t="s">
        <v>65</v>
      </c>
      <c r="B292" s="4" t="s">
        <v>308</v>
      </c>
      <c r="C292" s="4" t="s">
        <v>794</v>
      </c>
      <c r="D292" s="4" t="s">
        <v>309</v>
      </c>
      <c r="E292" s="4" t="s">
        <v>133</v>
      </c>
      <c r="F292" s="5">
        <v>30</v>
      </c>
      <c r="G292" s="6">
        <v>279.60000000000002</v>
      </c>
      <c r="H292" s="12">
        <f>G292*0.14</f>
        <v>39.144000000000005</v>
      </c>
      <c r="I292" s="13">
        <f>G292*0.22</f>
        <v>61.512000000000008</v>
      </c>
      <c r="J292" s="13">
        <f>G292+H292+I292</f>
        <v>380.25600000000003</v>
      </c>
      <c r="K292" s="13">
        <f>J292*1.1</f>
        <v>418.28160000000008</v>
      </c>
      <c r="L292" s="7"/>
      <c r="M292" s="4" t="s">
        <v>791</v>
      </c>
      <c r="N292" s="7" t="s">
        <v>929</v>
      </c>
      <c r="O292" s="8" t="s">
        <v>580</v>
      </c>
      <c r="P292" s="10">
        <v>45717</v>
      </c>
    </row>
    <row r="293" spans="1:16" ht="105" x14ac:dyDescent="0.2">
      <c r="A293" s="3" t="s">
        <v>207</v>
      </c>
      <c r="B293" s="4" t="s">
        <v>632</v>
      </c>
      <c r="C293" s="4" t="s">
        <v>413</v>
      </c>
      <c r="D293" s="4" t="s">
        <v>317</v>
      </c>
      <c r="E293" s="4" t="s">
        <v>250</v>
      </c>
      <c r="F293" s="5">
        <v>30</v>
      </c>
      <c r="G293" s="6">
        <v>143.18</v>
      </c>
      <c r="H293" s="12">
        <f>G293*0.14</f>
        <v>20.045200000000001</v>
      </c>
      <c r="I293" s="13">
        <f>G293*0.22</f>
        <v>31.499600000000001</v>
      </c>
      <c r="J293" s="13">
        <f>G293+H293+I293</f>
        <v>194.72480000000002</v>
      </c>
      <c r="K293" s="13">
        <f>J293*1.1</f>
        <v>214.19728000000003</v>
      </c>
      <c r="L293" s="7"/>
      <c r="M293" s="4" t="s">
        <v>1218</v>
      </c>
      <c r="N293" s="7" t="s">
        <v>1219</v>
      </c>
      <c r="O293" s="8" t="s">
        <v>1220</v>
      </c>
      <c r="P293" s="10">
        <v>45727</v>
      </c>
    </row>
    <row r="294" spans="1:16" ht="105" x14ac:dyDescent="0.2">
      <c r="A294" s="3" t="s">
        <v>207</v>
      </c>
      <c r="B294" s="4" t="s">
        <v>632</v>
      </c>
      <c r="C294" s="4" t="s">
        <v>412</v>
      </c>
      <c r="D294" s="4" t="s">
        <v>317</v>
      </c>
      <c r="E294" s="4" t="s">
        <v>250</v>
      </c>
      <c r="F294" s="5">
        <v>30</v>
      </c>
      <c r="G294" s="6">
        <v>86.94</v>
      </c>
      <c r="H294" s="12">
        <f>G294*0.17</f>
        <v>14.7798</v>
      </c>
      <c r="I294" s="13">
        <f>G294*0.3</f>
        <v>26.081999999999997</v>
      </c>
      <c r="J294" s="13">
        <f>G294+H294+I294</f>
        <v>127.80179999999999</v>
      </c>
      <c r="K294" s="13">
        <f>J294*1.1</f>
        <v>140.58197999999999</v>
      </c>
      <c r="L294" s="7"/>
      <c r="M294" s="4" t="s">
        <v>1218</v>
      </c>
      <c r="N294" s="7" t="s">
        <v>1219</v>
      </c>
      <c r="O294" s="8" t="s">
        <v>1221</v>
      </c>
      <c r="P294" s="10">
        <v>45727</v>
      </c>
    </row>
    <row r="295" spans="1:16" ht="135" x14ac:dyDescent="0.2">
      <c r="A295" s="3" t="s">
        <v>469</v>
      </c>
      <c r="B295" s="4" t="s">
        <v>469</v>
      </c>
      <c r="C295" s="4" t="s">
        <v>582</v>
      </c>
      <c r="D295" s="4" t="s">
        <v>261</v>
      </c>
      <c r="E295" s="4" t="s">
        <v>583</v>
      </c>
      <c r="F295" s="5">
        <v>28</v>
      </c>
      <c r="G295" s="6">
        <v>39097.599999999999</v>
      </c>
      <c r="H295" s="12">
        <f>G295*0.1</f>
        <v>3909.76</v>
      </c>
      <c r="I295" s="13">
        <f>G295*0.15</f>
        <v>5864.6399999999994</v>
      </c>
      <c r="J295" s="13">
        <f>G295+H295+I295</f>
        <v>48872</v>
      </c>
      <c r="K295" s="13">
        <f>J295*1.1</f>
        <v>53759.200000000004</v>
      </c>
      <c r="L295" s="7"/>
      <c r="M295" s="4" t="s">
        <v>1129</v>
      </c>
      <c r="N295" s="7" t="s">
        <v>1130</v>
      </c>
      <c r="O295" s="8" t="s">
        <v>1131</v>
      </c>
      <c r="P295" s="10">
        <v>45723</v>
      </c>
    </row>
    <row r="296" spans="1:16" ht="150" x14ac:dyDescent="0.2">
      <c r="A296" s="3" t="s">
        <v>312</v>
      </c>
      <c r="B296" s="4" t="s">
        <v>312</v>
      </c>
      <c r="C296" s="4" t="s">
        <v>1104</v>
      </c>
      <c r="D296" s="4" t="s">
        <v>925</v>
      </c>
      <c r="E296" s="4" t="s">
        <v>867</v>
      </c>
      <c r="F296" s="5">
        <v>30</v>
      </c>
      <c r="G296" s="6">
        <v>8555.44</v>
      </c>
      <c r="H296" s="12">
        <f>G296*0.1</f>
        <v>855.5440000000001</v>
      </c>
      <c r="I296" s="13">
        <f>G296*0.15</f>
        <v>1283.316</v>
      </c>
      <c r="J296" s="13">
        <f>G296+H296+I296</f>
        <v>10694.300000000001</v>
      </c>
      <c r="K296" s="13">
        <f>J296*1.1</f>
        <v>11763.730000000001</v>
      </c>
      <c r="L296" s="7"/>
      <c r="M296" s="4" t="s">
        <v>1105</v>
      </c>
      <c r="N296" s="7" t="s">
        <v>1106</v>
      </c>
      <c r="O296" s="8" t="s">
        <v>1107</v>
      </c>
      <c r="P296" s="10">
        <v>45722</v>
      </c>
    </row>
    <row r="297" spans="1:16" ht="150" x14ac:dyDescent="0.2">
      <c r="A297" s="3" t="s">
        <v>312</v>
      </c>
      <c r="B297" s="4" t="s">
        <v>312</v>
      </c>
      <c r="C297" s="4" t="s">
        <v>1110</v>
      </c>
      <c r="D297" s="4" t="s">
        <v>925</v>
      </c>
      <c r="E297" s="4" t="s">
        <v>867</v>
      </c>
      <c r="F297" s="5">
        <v>30</v>
      </c>
      <c r="G297" s="6">
        <v>17109.55</v>
      </c>
      <c r="H297" s="12">
        <f>G297*0.1</f>
        <v>1710.9549999999999</v>
      </c>
      <c r="I297" s="13">
        <f>G297*0.15</f>
        <v>2566.4324999999999</v>
      </c>
      <c r="J297" s="13">
        <f>G297+H297+I297</f>
        <v>21386.937499999996</v>
      </c>
      <c r="K297" s="13">
        <f>J297*1.1</f>
        <v>23525.631249999999</v>
      </c>
      <c r="L297" s="7"/>
      <c r="M297" s="4" t="s">
        <v>1105</v>
      </c>
      <c r="N297" s="7" t="s">
        <v>1106</v>
      </c>
      <c r="O297" s="8" t="s">
        <v>1111</v>
      </c>
      <c r="P297" s="10">
        <v>45722</v>
      </c>
    </row>
    <row r="298" spans="1:16" ht="150" x14ac:dyDescent="0.2">
      <c r="A298" s="3" t="s">
        <v>312</v>
      </c>
      <c r="B298" s="4" t="s">
        <v>312</v>
      </c>
      <c r="C298" s="4" t="s">
        <v>1108</v>
      </c>
      <c r="D298" s="4" t="s">
        <v>925</v>
      </c>
      <c r="E298" s="4" t="s">
        <v>867</v>
      </c>
      <c r="F298" s="5">
        <v>30</v>
      </c>
      <c r="G298" s="6">
        <v>25630.44</v>
      </c>
      <c r="H298" s="12">
        <f>G298*0.1</f>
        <v>2563.0439999999999</v>
      </c>
      <c r="I298" s="13">
        <f>G298*0.15</f>
        <v>3844.5659999999998</v>
      </c>
      <c r="J298" s="13">
        <f>G298+H298+I298</f>
        <v>32038.049999999996</v>
      </c>
      <c r="K298" s="13">
        <f>J298*1.1</f>
        <v>35241.854999999996</v>
      </c>
      <c r="L298" s="7"/>
      <c r="M298" s="4" t="s">
        <v>1105</v>
      </c>
      <c r="N298" s="7" t="s">
        <v>1106</v>
      </c>
      <c r="O298" s="8" t="s">
        <v>1109</v>
      </c>
      <c r="P298" s="10">
        <v>45722</v>
      </c>
    </row>
    <row r="299" spans="1:16" ht="150" x14ac:dyDescent="0.2">
      <c r="A299" s="3" t="s">
        <v>312</v>
      </c>
      <c r="B299" s="4" t="s">
        <v>312</v>
      </c>
      <c r="C299" s="4" t="s">
        <v>1112</v>
      </c>
      <c r="D299" s="4" t="s">
        <v>925</v>
      </c>
      <c r="E299" s="4" t="s">
        <v>867</v>
      </c>
      <c r="F299" s="5">
        <v>30</v>
      </c>
      <c r="G299" s="6">
        <v>34219.769999999997</v>
      </c>
      <c r="H299" s="12">
        <f>G299*0.1</f>
        <v>3421.9769999999999</v>
      </c>
      <c r="I299" s="13">
        <f>G299*0.15</f>
        <v>5132.9654999999993</v>
      </c>
      <c r="J299" s="13">
        <f>G299+H299+I299</f>
        <v>42774.712499999994</v>
      </c>
      <c r="K299" s="13">
        <f>J299*1.1</f>
        <v>47052.183749999997</v>
      </c>
      <c r="L299" s="7"/>
      <c r="M299" s="4" t="s">
        <v>1105</v>
      </c>
      <c r="N299" s="7" t="s">
        <v>1106</v>
      </c>
      <c r="O299" s="8" t="s">
        <v>1113</v>
      </c>
      <c r="P299" s="10">
        <v>45722</v>
      </c>
    </row>
    <row r="300" spans="1:16" ht="135" x14ac:dyDescent="0.2">
      <c r="A300" s="3" t="s">
        <v>84</v>
      </c>
      <c r="B300" s="4" t="s">
        <v>84</v>
      </c>
      <c r="C300" s="4" t="s">
        <v>1246</v>
      </c>
      <c r="D300" s="4" t="s">
        <v>680</v>
      </c>
      <c r="E300" s="4" t="s">
        <v>144</v>
      </c>
      <c r="F300" s="5">
        <v>5</v>
      </c>
      <c r="G300" s="6">
        <v>3303.87</v>
      </c>
      <c r="H300" s="12">
        <f>G300*0.1</f>
        <v>330.387</v>
      </c>
      <c r="I300" s="13">
        <f>G300*0.15</f>
        <v>495.58049999999997</v>
      </c>
      <c r="J300" s="13">
        <f>G300+H300+I300</f>
        <v>4129.8374999999996</v>
      </c>
      <c r="K300" s="13">
        <f>J300*1.1</f>
        <v>4542.82125</v>
      </c>
      <c r="L300" s="7"/>
      <c r="M300" s="4" t="s">
        <v>1245</v>
      </c>
      <c r="N300" s="7" t="s">
        <v>1243</v>
      </c>
      <c r="O300" s="8" t="s">
        <v>641</v>
      </c>
      <c r="P300" s="10">
        <v>45726</v>
      </c>
    </row>
    <row r="301" spans="1:16" ht="135" x14ac:dyDescent="0.2">
      <c r="A301" s="3" t="s">
        <v>84</v>
      </c>
      <c r="B301" s="4" t="s">
        <v>84</v>
      </c>
      <c r="C301" s="4" t="s">
        <v>1244</v>
      </c>
      <c r="D301" s="4" t="s">
        <v>680</v>
      </c>
      <c r="E301" s="4" t="s">
        <v>144</v>
      </c>
      <c r="F301" s="5">
        <v>5</v>
      </c>
      <c r="G301" s="6">
        <v>4479.8599999999997</v>
      </c>
      <c r="H301" s="12">
        <f>G301*0.1</f>
        <v>447.98599999999999</v>
      </c>
      <c r="I301" s="13">
        <f>G301*0.15</f>
        <v>671.97899999999993</v>
      </c>
      <c r="J301" s="13">
        <f>G301+H301+I301</f>
        <v>5599.8249999999998</v>
      </c>
      <c r="K301" s="13">
        <f>J301*1.1</f>
        <v>6159.8074999999999</v>
      </c>
      <c r="L301" s="7"/>
      <c r="M301" s="4" t="s">
        <v>1245</v>
      </c>
      <c r="N301" s="7" t="s">
        <v>1243</v>
      </c>
      <c r="O301" s="8" t="s">
        <v>642</v>
      </c>
      <c r="P301" s="10">
        <v>45726</v>
      </c>
    </row>
    <row r="302" spans="1:16" ht="135" x14ac:dyDescent="0.2">
      <c r="A302" s="3" t="s">
        <v>84</v>
      </c>
      <c r="B302" s="4" t="s">
        <v>84</v>
      </c>
      <c r="C302" s="4" t="s">
        <v>1247</v>
      </c>
      <c r="D302" s="4" t="s">
        <v>680</v>
      </c>
      <c r="E302" s="4" t="s">
        <v>144</v>
      </c>
      <c r="F302" s="5">
        <v>5</v>
      </c>
      <c r="G302" s="6">
        <v>5759.39</v>
      </c>
      <c r="H302" s="12">
        <f>G302*0.1</f>
        <v>575.93900000000008</v>
      </c>
      <c r="I302" s="13">
        <f>G302*0.15</f>
        <v>863.9085</v>
      </c>
      <c r="J302" s="13">
        <f>G302+H302+I302</f>
        <v>7199.2375000000011</v>
      </c>
      <c r="K302" s="13">
        <f>J302*1.1</f>
        <v>7919.1612500000019</v>
      </c>
      <c r="L302" s="7"/>
      <c r="M302" s="4" t="s">
        <v>1245</v>
      </c>
      <c r="N302" s="7" t="s">
        <v>1243</v>
      </c>
      <c r="O302" s="8" t="s">
        <v>640</v>
      </c>
      <c r="P302" s="10">
        <v>45726</v>
      </c>
    </row>
    <row r="303" spans="1:16" ht="135" x14ac:dyDescent="0.2">
      <c r="A303" s="3" t="s">
        <v>84</v>
      </c>
      <c r="B303" s="4" t="s">
        <v>84</v>
      </c>
      <c r="C303" s="4" t="s">
        <v>857</v>
      </c>
      <c r="D303" s="4" t="s">
        <v>680</v>
      </c>
      <c r="E303" s="4" t="s">
        <v>144</v>
      </c>
      <c r="F303" s="5">
        <v>5</v>
      </c>
      <c r="G303" s="6">
        <v>66250</v>
      </c>
      <c r="H303" s="12">
        <f>G303*0.1</f>
        <v>6625</v>
      </c>
      <c r="I303" s="13">
        <f>G303*0.15</f>
        <v>9937.5</v>
      </c>
      <c r="J303" s="13">
        <f>G303+H303+I303</f>
        <v>82812.5</v>
      </c>
      <c r="K303" s="13">
        <f>J303*1.1</f>
        <v>91093.750000000015</v>
      </c>
      <c r="L303" s="7"/>
      <c r="M303" s="4" t="s">
        <v>1245</v>
      </c>
      <c r="N303" s="7" t="s">
        <v>1243</v>
      </c>
      <c r="O303" s="8" t="s">
        <v>705</v>
      </c>
      <c r="P303" s="10">
        <v>45726</v>
      </c>
    </row>
    <row r="304" spans="1:16" ht="60" x14ac:dyDescent="0.2">
      <c r="A304" s="3" t="s">
        <v>42</v>
      </c>
      <c r="B304" s="4" t="s">
        <v>976</v>
      </c>
      <c r="C304" s="4" t="s">
        <v>977</v>
      </c>
      <c r="D304" s="4" t="s">
        <v>904</v>
      </c>
      <c r="E304" s="4" t="s">
        <v>372</v>
      </c>
      <c r="F304" s="5">
        <v>10</v>
      </c>
      <c r="G304" s="6">
        <v>39.450000000000003</v>
      </c>
      <c r="H304" s="12">
        <f>G304*0.17</f>
        <v>6.706500000000001</v>
      </c>
      <c r="I304" s="13">
        <f>G304*0.3</f>
        <v>11.835000000000001</v>
      </c>
      <c r="J304" s="13">
        <f>G304+H304+I304</f>
        <v>57.991500000000002</v>
      </c>
      <c r="K304" s="13">
        <f>J304*1.1</f>
        <v>63.790650000000007</v>
      </c>
      <c r="L304" s="7"/>
      <c r="M304" s="4" t="s">
        <v>978</v>
      </c>
      <c r="N304" s="7" t="s">
        <v>979</v>
      </c>
      <c r="O304" s="8" t="s">
        <v>424</v>
      </c>
      <c r="P304" s="10">
        <v>45720</v>
      </c>
    </row>
    <row r="305" spans="1:16" ht="60" x14ac:dyDescent="0.2">
      <c r="A305" s="3" t="s">
        <v>42</v>
      </c>
      <c r="B305" s="4" t="s">
        <v>976</v>
      </c>
      <c r="C305" s="4" t="s">
        <v>378</v>
      </c>
      <c r="D305" s="4" t="s">
        <v>904</v>
      </c>
      <c r="E305" s="4" t="s">
        <v>372</v>
      </c>
      <c r="F305" s="5">
        <v>20</v>
      </c>
      <c r="G305" s="6">
        <v>78.900000000000006</v>
      </c>
      <c r="H305" s="12">
        <f>G305*0.17</f>
        <v>13.413000000000002</v>
      </c>
      <c r="I305" s="13">
        <f>G305*0.3</f>
        <v>23.67</v>
      </c>
      <c r="J305" s="13">
        <f>G305+H305+I305</f>
        <v>115.983</v>
      </c>
      <c r="K305" s="13">
        <f>J305*1.1</f>
        <v>127.58130000000001</v>
      </c>
      <c r="L305" s="7"/>
      <c r="M305" s="4" t="s">
        <v>978</v>
      </c>
      <c r="N305" s="7" t="s">
        <v>979</v>
      </c>
      <c r="O305" s="8" t="s">
        <v>379</v>
      </c>
      <c r="P305" s="10">
        <v>45720</v>
      </c>
    </row>
    <row r="306" spans="1:16" ht="60" x14ac:dyDescent="0.2">
      <c r="A306" s="3" t="s">
        <v>42</v>
      </c>
      <c r="B306" s="4" t="s">
        <v>976</v>
      </c>
      <c r="C306" s="4" t="s">
        <v>403</v>
      </c>
      <c r="D306" s="4" t="s">
        <v>904</v>
      </c>
      <c r="E306" s="4" t="s">
        <v>372</v>
      </c>
      <c r="F306" s="5">
        <v>30</v>
      </c>
      <c r="G306" s="6">
        <v>118.2</v>
      </c>
      <c r="H306" s="12">
        <f>G306*0.14</f>
        <v>16.548000000000002</v>
      </c>
      <c r="I306" s="13">
        <f>G306*0.22</f>
        <v>26.004000000000001</v>
      </c>
      <c r="J306" s="13">
        <f>G306+H306+I306</f>
        <v>160.75199999999998</v>
      </c>
      <c r="K306" s="13">
        <f>J306*1.1</f>
        <v>176.8272</v>
      </c>
      <c r="L306" s="7"/>
      <c r="M306" s="4" t="s">
        <v>978</v>
      </c>
      <c r="N306" s="7" t="s">
        <v>979</v>
      </c>
      <c r="O306" s="8" t="s">
        <v>425</v>
      </c>
      <c r="P306" s="10">
        <v>45720</v>
      </c>
    </row>
    <row r="307" spans="1:16" ht="60" x14ac:dyDescent="0.2">
      <c r="A307" s="3" t="s">
        <v>42</v>
      </c>
      <c r="B307" s="4" t="s">
        <v>976</v>
      </c>
      <c r="C307" s="4" t="s">
        <v>384</v>
      </c>
      <c r="D307" s="4" t="s">
        <v>904</v>
      </c>
      <c r="E307" s="4" t="s">
        <v>372</v>
      </c>
      <c r="F307" s="5">
        <v>40</v>
      </c>
      <c r="G307" s="6">
        <v>157.80000000000001</v>
      </c>
      <c r="H307" s="12">
        <f>G307*0.14</f>
        <v>22.092000000000002</v>
      </c>
      <c r="I307" s="13">
        <f>G307*0.22</f>
        <v>34.716000000000001</v>
      </c>
      <c r="J307" s="13">
        <f>G307+H307+I307</f>
        <v>214.60800000000003</v>
      </c>
      <c r="K307" s="13">
        <f>J307*1.1</f>
        <v>236.06880000000007</v>
      </c>
      <c r="L307" s="7"/>
      <c r="M307" s="4" t="s">
        <v>978</v>
      </c>
      <c r="N307" s="7" t="s">
        <v>979</v>
      </c>
      <c r="O307" s="8" t="s">
        <v>385</v>
      </c>
      <c r="P307" s="10">
        <v>45720</v>
      </c>
    </row>
    <row r="308" spans="1:16" ht="60" x14ac:dyDescent="0.2">
      <c r="A308" s="3" t="s">
        <v>42</v>
      </c>
      <c r="B308" s="4" t="s">
        <v>976</v>
      </c>
      <c r="C308" s="4" t="s">
        <v>847</v>
      </c>
      <c r="D308" s="4" t="s">
        <v>904</v>
      </c>
      <c r="E308" s="4" t="s">
        <v>372</v>
      </c>
      <c r="F308" s="5">
        <v>10</v>
      </c>
      <c r="G308" s="6">
        <v>74.38</v>
      </c>
      <c r="H308" s="12">
        <f>G308*0.17</f>
        <v>12.644600000000001</v>
      </c>
      <c r="I308" s="13">
        <f>G308*0.3</f>
        <v>22.313999999999997</v>
      </c>
      <c r="J308" s="13">
        <f>G308+H308+I308</f>
        <v>109.33859999999999</v>
      </c>
      <c r="K308" s="13">
        <f>J308*1.1</f>
        <v>120.27246</v>
      </c>
      <c r="L308" s="7"/>
      <c r="M308" s="4" t="s">
        <v>978</v>
      </c>
      <c r="N308" s="7" t="s">
        <v>979</v>
      </c>
      <c r="O308" s="8" t="s">
        <v>426</v>
      </c>
      <c r="P308" s="10">
        <v>45720</v>
      </c>
    </row>
    <row r="309" spans="1:16" ht="60" x14ac:dyDescent="0.2">
      <c r="A309" s="3" t="s">
        <v>42</v>
      </c>
      <c r="B309" s="4" t="s">
        <v>976</v>
      </c>
      <c r="C309" s="4" t="s">
        <v>380</v>
      </c>
      <c r="D309" s="4" t="s">
        <v>904</v>
      </c>
      <c r="E309" s="4" t="s">
        <v>372</v>
      </c>
      <c r="F309" s="5">
        <v>20</v>
      </c>
      <c r="G309" s="6">
        <v>148.76</v>
      </c>
      <c r="H309" s="12">
        <f>G309*0.14</f>
        <v>20.8264</v>
      </c>
      <c r="I309" s="13">
        <f>G309*0.22</f>
        <v>32.727199999999996</v>
      </c>
      <c r="J309" s="13">
        <f>G309+H309+I309</f>
        <v>202.31360000000001</v>
      </c>
      <c r="K309" s="13">
        <f>J309*1.1</f>
        <v>222.54496000000003</v>
      </c>
      <c r="L309" s="7"/>
      <c r="M309" s="4" t="s">
        <v>978</v>
      </c>
      <c r="N309" s="7" t="s">
        <v>979</v>
      </c>
      <c r="O309" s="8" t="s">
        <v>381</v>
      </c>
      <c r="P309" s="10">
        <v>45720</v>
      </c>
    </row>
    <row r="310" spans="1:16" ht="60" x14ac:dyDescent="0.2">
      <c r="A310" s="3" t="s">
        <v>42</v>
      </c>
      <c r="B310" s="4" t="s">
        <v>976</v>
      </c>
      <c r="C310" s="4" t="s">
        <v>402</v>
      </c>
      <c r="D310" s="4" t="s">
        <v>904</v>
      </c>
      <c r="E310" s="4" t="s">
        <v>372</v>
      </c>
      <c r="F310" s="5">
        <v>30</v>
      </c>
      <c r="G310" s="6">
        <v>176.69</v>
      </c>
      <c r="H310" s="12">
        <f>G310*0.14</f>
        <v>24.736600000000003</v>
      </c>
      <c r="I310" s="13">
        <f>G310*0.22</f>
        <v>38.8718</v>
      </c>
      <c r="J310" s="13">
        <f>G310+H310+I310</f>
        <v>240.29840000000002</v>
      </c>
      <c r="K310" s="13">
        <f>J310*1.1</f>
        <v>264.32824000000005</v>
      </c>
      <c r="L310" s="7"/>
      <c r="M310" s="4" t="s">
        <v>978</v>
      </c>
      <c r="N310" s="7" t="s">
        <v>979</v>
      </c>
      <c r="O310" s="8" t="s">
        <v>427</v>
      </c>
      <c r="P310" s="10">
        <v>45720</v>
      </c>
    </row>
    <row r="311" spans="1:16" ht="60" x14ac:dyDescent="0.2">
      <c r="A311" s="3" t="s">
        <v>42</v>
      </c>
      <c r="B311" s="4" t="s">
        <v>976</v>
      </c>
      <c r="C311" s="4" t="s">
        <v>382</v>
      </c>
      <c r="D311" s="4" t="s">
        <v>904</v>
      </c>
      <c r="E311" s="4" t="s">
        <v>372</v>
      </c>
      <c r="F311" s="5">
        <v>40</v>
      </c>
      <c r="G311" s="6">
        <v>297.52</v>
      </c>
      <c r="H311" s="12">
        <f>G311*0.14</f>
        <v>41.652799999999999</v>
      </c>
      <c r="I311" s="13">
        <f>G311*0.22</f>
        <v>65.454399999999993</v>
      </c>
      <c r="J311" s="13">
        <f>G311+H311+I311</f>
        <v>404.62720000000002</v>
      </c>
      <c r="K311" s="13">
        <f>J311*1.1</f>
        <v>445.08992000000006</v>
      </c>
      <c r="L311" s="7"/>
      <c r="M311" s="4" t="s">
        <v>978</v>
      </c>
      <c r="N311" s="7" t="s">
        <v>979</v>
      </c>
      <c r="O311" s="8" t="s">
        <v>383</v>
      </c>
      <c r="P311" s="10">
        <v>45720</v>
      </c>
    </row>
    <row r="312" spans="1:16" ht="60" x14ac:dyDescent="0.2">
      <c r="A312" s="3" t="s">
        <v>42</v>
      </c>
      <c r="B312" s="4" t="s">
        <v>976</v>
      </c>
      <c r="C312" s="4" t="s">
        <v>980</v>
      </c>
      <c r="D312" s="4" t="s">
        <v>904</v>
      </c>
      <c r="E312" s="4" t="s">
        <v>372</v>
      </c>
      <c r="F312" s="5">
        <v>10</v>
      </c>
      <c r="G312" s="6">
        <v>89.88</v>
      </c>
      <c r="H312" s="12">
        <f>G312*0.17</f>
        <v>15.2796</v>
      </c>
      <c r="I312" s="13">
        <f>G312*0.3</f>
        <v>26.963999999999999</v>
      </c>
      <c r="J312" s="13">
        <f>G312+H312+I312</f>
        <v>132.12360000000001</v>
      </c>
      <c r="K312" s="13">
        <f>J312*1.1</f>
        <v>145.33596000000003</v>
      </c>
      <c r="L312" s="7"/>
      <c r="M312" s="4" t="s">
        <v>978</v>
      </c>
      <c r="N312" s="7" t="s">
        <v>979</v>
      </c>
      <c r="O312" s="8" t="s">
        <v>428</v>
      </c>
      <c r="P312" s="10">
        <v>45720</v>
      </c>
    </row>
    <row r="313" spans="1:16" ht="60" x14ac:dyDescent="0.2">
      <c r="A313" s="3" t="s">
        <v>42</v>
      </c>
      <c r="B313" s="4" t="s">
        <v>976</v>
      </c>
      <c r="C313" s="4" t="s">
        <v>374</v>
      </c>
      <c r="D313" s="4" t="s">
        <v>904</v>
      </c>
      <c r="E313" s="4" t="s">
        <v>372</v>
      </c>
      <c r="F313" s="5">
        <v>20</v>
      </c>
      <c r="G313" s="6">
        <v>179.76</v>
      </c>
      <c r="H313" s="12">
        <f>G313*0.14</f>
        <v>25.166399999999999</v>
      </c>
      <c r="I313" s="13">
        <f>G313*0.22</f>
        <v>39.547199999999997</v>
      </c>
      <c r="J313" s="13">
        <f>G313+H313+I313</f>
        <v>244.4736</v>
      </c>
      <c r="K313" s="13">
        <f>J313*1.1</f>
        <v>268.92096000000004</v>
      </c>
      <c r="L313" s="7"/>
      <c r="M313" s="4" t="s">
        <v>978</v>
      </c>
      <c r="N313" s="7" t="s">
        <v>979</v>
      </c>
      <c r="O313" s="8" t="s">
        <v>375</v>
      </c>
      <c r="P313" s="10">
        <v>45720</v>
      </c>
    </row>
    <row r="314" spans="1:16" ht="60" x14ac:dyDescent="0.2">
      <c r="A314" s="3" t="s">
        <v>42</v>
      </c>
      <c r="B314" s="4" t="s">
        <v>976</v>
      </c>
      <c r="C314" s="4" t="s">
        <v>981</v>
      </c>
      <c r="D314" s="4" t="s">
        <v>904</v>
      </c>
      <c r="E314" s="4" t="s">
        <v>372</v>
      </c>
      <c r="F314" s="5">
        <v>30</v>
      </c>
      <c r="G314" s="6">
        <v>261.33999999999997</v>
      </c>
      <c r="H314" s="12">
        <f>G314*0.14</f>
        <v>36.587600000000002</v>
      </c>
      <c r="I314" s="13">
        <f>G314*0.22</f>
        <v>57.494799999999998</v>
      </c>
      <c r="J314" s="13">
        <f>G314+H314+I314</f>
        <v>355.42239999999998</v>
      </c>
      <c r="K314" s="13">
        <f>J314*1.1</f>
        <v>390.96464000000003</v>
      </c>
      <c r="L314" s="7"/>
      <c r="M314" s="4" t="s">
        <v>978</v>
      </c>
      <c r="N314" s="7" t="s">
        <v>979</v>
      </c>
      <c r="O314" s="8" t="s">
        <v>429</v>
      </c>
      <c r="P314" s="10">
        <v>45720</v>
      </c>
    </row>
    <row r="315" spans="1:16" ht="60" x14ac:dyDescent="0.2">
      <c r="A315" s="3" t="s">
        <v>42</v>
      </c>
      <c r="B315" s="4" t="s">
        <v>976</v>
      </c>
      <c r="C315" s="4" t="s">
        <v>371</v>
      </c>
      <c r="D315" s="4" t="s">
        <v>904</v>
      </c>
      <c r="E315" s="4" t="s">
        <v>372</v>
      </c>
      <c r="F315" s="5">
        <v>40</v>
      </c>
      <c r="G315" s="6">
        <v>359.52</v>
      </c>
      <c r="H315" s="12">
        <f>G315*0.14</f>
        <v>50.332799999999999</v>
      </c>
      <c r="I315" s="13">
        <f>G315*0.22</f>
        <v>79.094399999999993</v>
      </c>
      <c r="J315" s="13">
        <f>G315+H315+I315</f>
        <v>488.94720000000001</v>
      </c>
      <c r="K315" s="13">
        <f>J315*1.1</f>
        <v>537.84192000000007</v>
      </c>
      <c r="L315" s="7"/>
      <c r="M315" s="4" t="s">
        <v>978</v>
      </c>
      <c r="N315" s="7" t="s">
        <v>979</v>
      </c>
      <c r="O315" s="8" t="s">
        <v>373</v>
      </c>
      <c r="P315" s="10">
        <v>45720</v>
      </c>
    </row>
    <row r="316" spans="1:16" ht="75" x14ac:dyDescent="0.2">
      <c r="A316" s="3" t="s">
        <v>86</v>
      </c>
      <c r="B316" s="4" t="s">
        <v>86</v>
      </c>
      <c r="C316" s="4" t="s">
        <v>782</v>
      </c>
      <c r="D316" s="4" t="s">
        <v>266</v>
      </c>
      <c r="E316" s="4" t="s">
        <v>125</v>
      </c>
      <c r="F316" s="5">
        <v>10</v>
      </c>
      <c r="G316" s="6">
        <v>120.5</v>
      </c>
      <c r="H316" s="12">
        <f>G316*0.14</f>
        <v>16.87</v>
      </c>
      <c r="I316" s="13">
        <f>G316*0.22</f>
        <v>26.51</v>
      </c>
      <c r="J316" s="13">
        <f>G316+H316+I316</f>
        <v>163.88</v>
      </c>
      <c r="K316" s="13">
        <f>J316*1.1</f>
        <v>180.268</v>
      </c>
      <c r="L316" s="7"/>
      <c r="M316" s="4" t="s">
        <v>652</v>
      </c>
      <c r="N316" s="7" t="s">
        <v>932</v>
      </c>
      <c r="O316" s="8" t="s">
        <v>456</v>
      </c>
      <c r="P316" s="10">
        <v>45718</v>
      </c>
    </row>
    <row r="317" spans="1:16" ht="75" x14ac:dyDescent="0.2">
      <c r="A317" s="3" t="s">
        <v>86</v>
      </c>
      <c r="B317" s="4" t="s">
        <v>86</v>
      </c>
      <c r="C317" s="4" t="s">
        <v>783</v>
      </c>
      <c r="D317" s="4" t="s">
        <v>266</v>
      </c>
      <c r="E317" s="4" t="s">
        <v>125</v>
      </c>
      <c r="F317" s="5">
        <v>10</v>
      </c>
      <c r="G317" s="6">
        <v>194.94</v>
      </c>
      <c r="H317" s="12">
        <f>G317*0.14</f>
        <v>27.291600000000003</v>
      </c>
      <c r="I317" s="13">
        <f>G317*0.22</f>
        <v>42.886800000000001</v>
      </c>
      <c r="J317" s="13">
        <f>G317+H317+I317</f>
        <v>265.11840000000001</v>
      </c>
      <c r="K317" s="13">
        <f>J317*1.1</f>
        <v>291.63024000000001</v>
      </c>
      <c r="L317" s="7"/>
      <c r="M317" s="4" t="s">
        <v>652</v>
      </c>
      <c r="N317" s="7" t="s">
        <v>932</v>
      </c>
      <c r="O317" s="8" t="s">
        <v>457</v>
      </c>
      <c r="P317" s="10">
        <v>45718</v>
      </c>
    </row>
    <row r="318" spans="1:16" ht="75" x14ac:dyDescent="0.2">
      <c r="A318" s="3" t="s">
        <v>86</v>
      </c>
      <c r="B318" s="4" t="s">
        <v>86</v>
      </c>
      <c r="C318" s="4" t="s">
        <v>712</v>
      </c>
      <c r="D318" s="4" t="s">
        <v>266</v>
      </c>
      <c r="E318" s="4" t="s">
        <v>125</v>
      </c>
      <c r="F318" s="5">
        <v>5</v>
      </c>
      <c r="G318" s="6">
        <v>97.47</v>
      </c>
      <c r="H318" s="12">
        <f>G318*0.17</f>
        <v>16.569900000000001</v>
      </c>
      <c r="I318" s="13">
        <f>G318*0.3</f>
        <v>29.241</v>
      </c>
      <c r="J318" s="13">
        <f>G318+H318+I318</f>
        <v>143.2809</v>
      </c>
      <c r="K318" s="13">
        <f>J318*1.1</f>
        <v>157.60899000000001</v>
      </c>
      <c r="L318" s="7"/>
      <c r="M318" s="4" t="s">
        <v>652</v>
      </c>
      <c r="N318" s="7" t="s">
        <v>932</v>
      </c>
      <c r="O318" s="8" t="s">
        <v>87</v>
      </c>
      <c r="P318" s="10">
        <v>45718</v>
      </c>
    </row>
    <row r="319" spans="1:16" ht="120" x14ac:dyDescent="0.2">
      <c r="A319" s="3" t="s">
        <v>43</v>
      </c>
      <c r="B319" s="4" t="s">
        <v>44</v>
      </c>
      <c r="C319" s="4" t="s">
        <v>175</v>
      </c>
      <c r="D319" s="4" t="s">
        <v>476</v>
      </c>
      <c r="E319" s="4" t="s">
        <v>173</v>
      </c>
      <c r="F319" s="5">
        <v>10</v>
      </c>
      <c r="G319" s="6">
        <v>230.5</v>
      </c>
      <c r="H319" s="14">
        <f>G319*0.25</f>
        <v>57.625</v>
      </c>
      <c r="I319" s="15">
        <f>G319*0.41</f>
        <v>94.504999999999995</v>
      </c>
      <c r="J319" s="15">
        <f>G319*1.66</f>
        <v>382.63</v>
      </c>
      <c r="K319" s="15">
        <f>J319*1.1</f>
        <v>420.89300000000003</v>
      </c>
      <c r="L319" s="7"/>
      <c r="M319" s="4" t="s">
        <v>45</v>
      </c>
      <c r="N319" s="7" t="s">
        <v>1095</v>
      </c>
      <c r="O319" s="8" t="s">
        <v>93</v>
      </c>
      <c r="P319" s="10">
        <v>45722</v>
      </c>
    </row>
    <row r="320" spans="1:16" ht="120" x14ac:dyDescent="0.2">
      <c r="A320" s="3" t="s">
        <v>43</v>
      </c>
      <c r="B320" s="4" t="s">
        <v>44</v>
      </c>
      <c r="C320" s="4" t="s">
        <v>175</v>
      </c>
      <c r="D320" s="4" t="s">
        <v>476</v>
      </c>
      <c r="E320" s="4" t="s">
        <v>173</v>
      </c>
      <c r="F320" s="5">
        <v>10</v>
      </c>
      <c r="G320" s="6">
        <v>230.5</v>
      </c>
      <c r="H320" s="14">
        <f>G320*0.25</f>
        <v>57.625</v>
      </c>
      <c r="I320" s="15">
        <f>G320*0.41</f>
        <v>94.504999999999995</v>
      </c>
      <c r="J320" s="15">
        <f>G320*1.66</f>
        <v>382.63</v>
      </c>
      <c r="K320" s="15">
        <f>J320*1.1</f>
        <v>420.89300000000003</v>
      </c>
      <c r="L320" s="7"/>
      <c r="M320" s="4" t="s">
        <v>915</v>
      </c>
      <c r="N320" s="7" t="s">
        <v>1095</v>
      </c>
      <c r="O320" s="8" t="s">
        <v>93</v>
      </c>
      <c r="P320" s="10">
        <v>45722</v>
      </c>
    </row>
    <row r="321" spans="1:16" ht="120" x14ac:dyDescent="0.2">
      <c r="A321" s="3" t="s">
        <v>43</v>
      </c>
      <c r="B321" s="4" t="s">
        <v>44</v>
      </c>
      <c r="C321" s="4" t="s">
        <v>174</v>
      </c>
      <c r="D321" s="4" t="s">
        <v>476</v>
      </c>
      <c r="E321" s="4" t="s">
        <v>173</v>
      </c>
      <c r="F321" s="5">
        <v>10</v>
      </c>
      <c r="G321" s="6">
        <v>429.4</v>
      </c>
      <c r="H321" s="14">
        <f>G321*0.25</f>
        <v>107.35</v>
      </c>
      <c r="I321" s="15">
        <f>G321*0.41</f>
        <v>176.05399999999997</v>
      </c>
      <c r="J321" s="15">
        <f>G321*1.66</f>
        <v>712.80399999999997</v>
      </c>
      <c r="K321" s="15">
        <f>J321*1.1</f>
        <v>784.08440000000007</v>
      </c>
      <c r="L321" s="7"/>
      <c r="M321" s="4" t="s">
        <v>45</v>
      </c>
      <c r="N321" s="7" t="s">
        <v>1095</v>
      </c>
      <c r="O321" s="8" t="s">
        <v>46</v>
      </c>
      <c r="P321" s="10">
        <v>45722</v>
      </c>
    </row>
    <row r="322" spans="1:16" ht="120" x14ac:dyDescent="0.2">
      <c r="A322" s="3" t="s">
        <v>43</v>
      </c>
      <c r="B322" s="4" t="s">
        <v>44</v>
      </c>
      <c r="C322" s="4" t="s">
        <v>174</v>
      </c>
      <c r="D322" s="4" t="s">
        <v>476</v>
      </c>
      <c r="E322" s="4" t="s">
        <v>173</v>
      </c>
      <c r="F322" s="5">
        <v>10</v>
      </c>
      <c r="G322" s="6">
        <v>429.4</v>
      </c>
      <c r="H322" s="14">
        <f>G322*0.25</f>
        <v>107.35</v>
      </c>
      <c r="I322" s="15">
        <f>G322*0.41</f>
        <v>176.05399999999997</v>
      </c>
      <c r="J322" s="15">
        <f>G322*1.66</f>
        <v>712.80399999999997</v>
      </c>
      <c r="K322" s="15">
        <f>J322*1.1</f>
        <v>784.08440000000007</v>
      </c>
      <c r="L322" s="7"/>
      <c r="M322" s="4" t="s">
        <v>915</v>
      </c>
      <c r="N322" s="7" t="s">
        <v>1095</v>
      </c>
      <c r="O322" s="8" t="s">
        <v>46</v>
      </c>
      <c r="P322" s="10">
        <v>45722</v>
      </c>
    </row>
    <row r="323" spans="1:16" ht="105" x14ac:dyDescent="0.2">
      <c r="A323" s="3" t="s">
        <v>110</v>
      </c>
      <c r="B323" s="4" t="s">
        <v>477</v>
      </c>
      <c r="C323" s="4" t="s">
        <v>912</v>
      </c>
      <c r="D323" s="4" t="s">
        <v>567</v>
      </c>
      <c r="E323" s="4" t="s">
        <v>180</v>
      </c>
      <c r="F323" s="5">
        <v>50</v>
      </c>
      <c r="G323" s="6">
        <v>1576.13</v>
      </c>
      <c r="H323" s="12">
        <f>G323*0.1</f>
        <v>157.61300000000003</v>
      </c>
      <c r="I323" s="13">
        <f>G323*0.15</f>
        <v>236.4195</v>
      </c>
      <c r="J323" s="13">
        <f>G323+H323+I323</f>
        <v>1970.1625000000001</v>
      </c>
      <c r="K323" s="13">
        <f>J323*1.1</f>
        <v>2167.1787500000005</v>
      </c>
      <c r="L323" s="7"/>
      <c r="M323" s="4" t="s">
        <v>762</v>
      </c>
      <c r="N323" s="7" t="s">
        <v>1204</v>
      </c>
      <c r="O323" s="8" t="s">
        <v>761</v>
      </c>
      <c r="P323" s="10">
        <v>45723</v>
      </c>
    </row>
    <row r="324" spans="1:16" ht="105" x14ac:dyDescent="0.2">
      <c r="A324" s="3" t="s">
        <v>110</v>
      </c>
      <c r="B324" s="4" t="s">
        <v>681</v>
      </c>
      <c r="C324" s="4" t="s">
        <v>914</v>
      </c>
      <c r="D324" s="4" t="s">
        <v>601</v>
      </c>
      <c r="E324" s="4" t="s">
        <v>180</v>
      </c>
      <c r="F324" s="5">
        <v>10</v>
      </c>
      <c r="G324" s="6">
        <v>131.1</v>
      </c>
      <c r="H324" s="12">
        <f>G324*0.14</f>
        <v>18.353999999999999</v>
      </c>
      <c r="I324" s="13">
        <f>G324*0.22</f>
        <v>28.841999999999999</v>
      </c>
      <c r="J324" s="13">
        <f>G324+H324+I324</f>
        <v>178.29599999999999</v>
      </c>
      <c r="K324" s="13">
        <f>J324*1.1</f>
        <v>196.12560000000002</v>
      </c>
      <c r="L324" s="7"/>
      <c r="M324" s="4" t="s">
        <v>737</v>
      </c>
      <c r="N324" s="7" t="s">
        <v>1174</v>
      </c>
      <c r="O324" s="8" t="s">
        <v>116</v>
      </c>
      <c r="P324" s="10">
        <v>45723</v>
      </c>
    </row>
    <row r="325" spans="1:16" ht="75" x14ac:dyDescent="0.2">
      <c r="A325" s="3" t="s">
        <v>110</v>
      </c>
      <c r="B325" s="4" t="s">
        <v>681</v>
      </c>
      <c r="C325" s="4" t="s">
        <v>914</v>
      </c>
      <c r="D325" s="4" t="s">
        <v>401</v>
      </c>
      <c r="E325" s="4" t="s">
        <v>180</v>
      </c>
      <c r="F325" s="5">
        <v>10</v>
      </c>
      <c r="G325" s="6">
        <v>131.1</v>
      </c>
      <c r="H325" s="12">
        <f>G325*0.14</f>
        <v>18.353999999999999</v>
      </c>
      <c r="I325" s="13">
        <f>G325*0.22</f>
        <v>28.841999999999999</v>
      </c>
      <c r="J325" s="13">
        <f>G325+H325+I325</f>
        <v>178.29599999999999</v>
      </c>
      <c r="K325" s="13">
        <f>J325*1.1</f>
        <v>196.12560000000002</v>
      </c>
      <c r="L325" s="7"/>
      <c r="M325" s="4" t="s">
        <v>737</v>
      </c>
      <c r="N325" s="7" t="s">
        <v>1174</v>
      </c>
      <c r="O325" s="8" t="s">
        <v>682</v>
      </c>
      <c r="P325" s="10">
        <v>45723</v>
      </c>
    </row>
    <row r="326" spans="1:16" ht="180" x14ac:dyDescent="0.2">
      <c r="A326" s="3" t="s">
        <v>63</v>
      </c>
      <c r="B326" s="4" t="s">
        <v>63</v>
      </c>
      <c r="C326" s="4" t="s">
        <v>702</v>
      </c>
      <c r="D326" s="4" t="s">
        <v>303</v>
      </c>
      <c r="E326" s="4" t="s">
        <v>395</v>
      </c>
      <c r="F326" s="5">
        <v>5</v>
      </c>
      <c r="G326" s="6">
        <v>251.82</v>
      </c>
      <c r="H326" s="12">
        <f>G326*0.14</f>
        <v>35.254800000000003</v>
      </c>
      <c r="I326" s="13">
        <f>G326*0.22</f>
        <v>55.400399999999998</v>
      </c>
      <c r="J326" s="13">
        <f>G326+H326+I326</f>
        <v>342.47519999999997</v>
      </c>
      <c r="K326" s="13">
        <f>J326*1.1</f>
        <v>376.72271999999998</v>
      </c>
      <c r="L326" s="7"/>
      <c r="M326" s="4" t="s">
        <v>703</v>
      </c>
      <c r="N326" s="7" t="s">
        <v>936</v>
      </c>
      <c r="O326" s="8" t="s">
        <v>598</v>
      </c>
      <c r="P326" s="10">
        <v>45722</v>
      </c>
    </row>
    <row r="327" spans="1:16" ht="180" x14ac:dyDescent="0.2">
      <c r="A327" s="3" t="s">
        <v>63</v>
      </c>
      <c r="B327" s="4" t="s">
        <v>63</v>
      </c>
      <c r="C327" s="4" t="s">
        <v>785</v>
      </c>
      <c r="D327" s="4" t="s">
        <v>259</v>
      </c>
      <c r="E327" s="4" t="s">
        <v>395</v>
      </c>
      <c r="F327" s="5">
        <v>5</v>
      </c>
      <c r="G327" s="6">
        <v>251.82</v>
      </c>
      <c r="H327" s="12">
        <f>G327*0.14</f>
        <v>35.254800000000003</v>
      </c>
      <c r="I327" s="13">
        <f>G327*0.22</f>
        <v>55.400399999999998</v>
      </c>
      <c r="J327" s="13">
        <f>G327+H327+I327</f>
        <v>342.47519999999997</v>
      </c>
      <c r="K327" s="13">
        <f>J327*1.1</f>
        <v>376.72271999999998</v>
      </c>
      <c r="L327" s="7"/>
      <c r="M327" s="4" t="s">
        <v>573</v>
      </c>
      <c r="N327" s="7" t="s">
        <v>936</v>
      </c>
      <c r="O327" s="8" t="s">
        <v>574</v>
      </c>
      <c r="P327" s="10">
        <v>45722</v>
      </c>
    </row>
    <row r="328" spans="1:16" ht="150" x14ac:dyDescent="0.2">
      <c r="A328" s="3" t="s">
        <v>63</v>
      </c>
      <c r="B328" s="4" t="s">
        <v>63</v>
      </c>
      <c r="C328" s="4" t="s">
        <v>558</v>
      </c>
      <c r="D328" s="4" t="s">
        <v>310</v>
      </c>
      <c r="E328" s="4" t="s">
        <v>395</v>
      </c>
      <c r="F328" s="5">
        <v>5</v>
      </c>
      <c r="G328" s="6">
        <v>201.98</v>
      </c>
      <c r="H328" s="12">
        <f>G328*0.14</f>
        <v>28.277200000000001</v>
      </c>
      <c r="I328" s="13">
        <f>G328*0.22</f>
        <v>44.435600000000001</v>
      </c>
      <c r="J328" s="13">
        <f>G328+H328+I328</f>
        <v>274.69279999999998</v>
      </c>
      <c r="K328" s="13">
        <f>J328*1.1</f>
        <v>302.16208</v>
      </c>
      <c r="L328" s="7"/>
      <c r="M328" s="4" t="s">
        <v>657</v>
      </c>
      <c r="N328" s="7" t="s">
        <v>936</v>
      </c>
      <c r="O328" s="8" t="s">
        <v>658</v>
      </c>
      <c r="P328" s="10">
        <v>45722</v>
      </c>
    </row>
    <row r="329" spans="1:16" ht="150" x14ac:dyDescent="0.2">
      <c r="A329" s="3" t="s">
        <v>63</v>
      </c>
      <c r="B329" s="4" t="s">
        <v>63</v>
      </c>
      <c r="C329" s="4" t="s">
        <v>789</v>
      </c>
      <c r="D329" s="4" t="s">
        <v>714</v>
      </c>
      <c r="E329" s="4" t="s">
        <v>395</v>
      </c>
      <c r="F329" s="5">
        <v>5</v>
      </c>
      <c r="G329" s="6">
        <v>251.82</v>
      </c>
      <c r="H329" s="12">
        <f>G329*0.14</f>
        <v>35.254800000000003</v>
      </c>
      <c r="I329" s="13">
        <f>G329*0.22</f>
        <v>55.400399999999998</v>
      </c>
      <c r="J329" s="13">
        <f>G329+H329+I329</f>
        <v>342.47519999999997</v>
      </c>
      <c r="K329" s="13">
        <f>J329*1.1</f>
        <v>376.72271999999998</v>
      </c>
      <c r="L329" s="7"/>
      <c r="M329" s="4" t="s">
        <v>727</v>
      </c>
      <c r="N329" s="7" t="s">
        <v>936</v>
      </c>
      <c r="O329" s="8" t="s">
        <v>210</v>
      </c>
      <c r="P329" s="10">
        <v>45722</v>
      </c>
    </row>
    <row r="330" spans="1:16" ht="150" x14ac:dyDescent="0.2">
      <c r="A330" s="3" t="s">
        <v>63</v>
      </c>
      <c r="B330" s="4" t="s">
        <v>63</v>
      </c>
      <c r="C330" s="4" t="s">
        <v>726</v>
      </c>
      <c r="D330" s="4" t="s">
        <v>714</v>
      </c>
      <c r="E330" s="4" t="s">
        <v>395</v>
      </c>
      <c r="F330" s="5">
        <v>5</v>
      </c>
      <c r="G330" s="6">
        <v>251.82</v>
      </c>
      <c r="H330" s="12">
        <f>G330*0.14</f>
        <v>35.254800000000003</v>
      </c>
      <c r="I330" s="13">
        <f>G330*0.22</f>
        <v>55.400399999999998</v>
      </c>
      <c r="J330" s="13">
        <f>G330+H330+I330</f>
        <v>342.47519999999997</v>
      </c>
      <c r="K330" s="13">
        <f>J330*1.1</f>
        <v>376.72271999999998</v>
      </c>
      <c r="L330" s="7"/>
      <c r="M330" s="4" t="s">
        <v>727</v>
      </c>
      <c r="N330" s="7" t="s">
        <v>936</v>
      </c>
      <c r="O330" s="8" t="s">
        <v>728</v>
      </c>
      <c r="P330" s="10">
        <v>45722</v>
      </c>
    </row>
    <row r="331" spans="1:16" ht="180" x14ac:dyDescent="0.2">
      <c r="A331" s="3" t="s">
        <v>63</v>
      </c>
      <c r="B331" s="4" t="s">
        <v>63</v>
      </c>
      <c r="C331" s="4" t="s">
        <v>713</v>
      </c>
      <c r="D331" s="4" t="s">
        <v>602</v>
      </c>
      <c r="E331" s="4" t="s">
        <v>395</v>
      </c>
      <c r="F331" s="5">
        <v>5</v>
      </c>
      <c r="G331" s="6">
        <v>251.82</v>
      </c>
      <c r="H331" s="12">
        <f>G331*0.14</f>
        <v>35.254800000000003</v>
      </c>
      <c r="I331" s="13">
        <f>G331*0.22</f>
        <v>55.400399999999998</v>
      </c>
      <c r="J331" s="13">
        <f>G331+H331+I331</f>
        <v>342.47519999999997</v>
      </c>
      <c r="K331" s="13">
        <f>J331*1.1</f>
        <v>376.72271999999998</v>
      </c>
      <c r="L331" s="7"/>
      <c r="M331" s="4" t="s">
        <v>443</v>
      </c>
      <c r="N331" s="7" t="s">
        <v>936</v>
      </c>
      <c r="O331" s="8" t="s">
        <v>444</v>
      </c>
      <c r="P331" s="10">
        <v>45722</v>
      </c>
    </row>
    <row r="332" spans="1:16" ht="105" x14ac:dyDescent="0.2">
      <c r="A332" s="3" t="s">
        <v>63</v>
      </c>
      <c r="B332" s="4" t="s">
        <v>585</v>
      </c>
      <c r="C332" s="4" t="s">
        <v>726</v>
      </c>
      <c r="D332" s="4" t="s">
        <v>292</v>
      </c>
      <c r="E332" s="4" t="s">
        <v>395</v>
      </c>
      <c r="F332" s="5">
        <v>5</v>
      </c>
      <c r="G332" s="6">
        <v>251.82</v>
      </c>
      <c r="H332" s="12">
        <f>G332*0.14</f>
        <v>35.254800000000003</v>
      </c>
      <c r="I332" s="13">
        <f>G332*0.22</f>
        <v>55.400399999999998</v>
      </c>
      <c r="J332" s="13">
        <f>G332+H332+I332</f>
        <v>342.47519999999997</v>
      </c>
      <c r="K332" s="13">
        <f>J332*1.1</f>
        <v>376.72271999999998</v>
      </c>
      <c r="L332" s="7"/>
      <c r="M332" s="4" t="s">
        <v>586</v>
      </c>
      <c r="N332" s="7" t="s">
        <v>936</v>
      </c>
      <c r="O332" s="8" t="s">
        <v>587</v>
      </c>
      <c r="P332" s="10">
        <v>45722</v>
      </c>
    </row>
    <row r="333" spans="1:16" ht="105" x14ac:dyDescent="0.2">
      <c r="A333" s="3" t="s">
        <v>314</v>
      </c>
      <c r="B333" s="4" t="s">
        <v>315</v>
      </c>
      <c r="C333" s="4" t="s">
        <v>316</v>
      </c>
      <c r="D333" s="4" t="s">
        <v>317</v>
      </c>
      <c r="E333" s="4" t="s">
        <v>318</v>
      </c>
      <c r="F333" s="5">
        <v>20</v>
      </c>
      <c r="G333" s="6">
        <v>353</v>
      </c>
      <c r="H333" s="12">
        <f>G333*0.14</f>
        <v>49.42</v>
      </c>
      <c r="I333" s="13">
        <f>G333*0.22</f>
        <v>77.66</v>
      </c>
      <c r="J333" s="13">
        <f>G333+H333+I333</f>
        <v>480.08000000000004</v>
      </c>
      <c r="K333" s="13">
        <f>J333*1.1</f>
        <v>528.08800000000008</v>
      </c>
      <c r="L333" s="7"/>
      <c r="M333" s="4" t="s">
        <v>319</v>
      </c>
      <c r="N333" s="7" t="s">
        <v>926</v>
      </c>
      <c r="O333" s="8" t="s">
        <v>320</v>
      </c>
      <c r="P333" s="10">
        <v>45717</v>
      </c>
    </row>
    <row r="334" spans="1:16" ht="105" x14ac:dyDescent="0.2">
      <c r="A334" s="3" t="s">
        <v>314</v>
      </c>
      <c r="B334" s="4" t="s">
        <v>315</v>
      </c>
      <c r="C334" s="4" t="s">
        <v>316</v>
      </c>
      <c r="D334" s="4" t="s">
        <v>317</v>
      </c>
      <c r="E334" s="4" t="s">
        <v>318</v>
      </c>
      <c r="F334" s="5">
        <v>20</v>
      </c>
      <c r="G334" s="6">
        <v>353</v>
      </c>
      <c r="H334" s="12">
        <f>G334*0.14</f>
        <v>49.42</v>
      </c>
      <c r="I334" s="13">
        <f>G334*0.22</f>
        <v>77.66</v>
      </c>
      <c r="J334" s="13">
        <f>G334+H334+I334</f>
        <v>480.08000000000004</v>
      </c>
      <c r="K334" s="13">
        <f>J334*1.1</f>
        <v>528.08800000000008</v>
      </c>
      <c r="L334" s="7"/>
      <c r="M334" s="4" t="s">
        <v>1227</v>
      </c>
      <c r="N334" s="7" t="s">
        <v>1228</v>
      </c>
      <c r="O334" s="8" t="s">
        <v>1229</v>
      </c>
      <c r="P334" s="10">
        <v>45727</v>
      </c>
    </row>
    <row r="335" spans="1:16" ht="105" x14ac:dyDescent="0.2">
      <c r="A335" s="3" t="s">
        <v>47</v>
      </c>
      <c r="B335" s="4" t="s">
        <v>355</v>
      </c>
      <c r="C335" s="4" t="s">
        <v>486</v>
      </c>
      <c r="D335" s="4" t="s">
        <v>291</v>
      </c>
      <c r="E335" s="4" t="s">
        <v>136</v>
      </c>
      <c r="F335" s="5">
        <v>30</v>
      </c>
      <c r="G335" s="6">
        <v>121.32</v>
      </c>
      <c r="H335" s="12">
        <f>G335*0.14</f>
        <v>16.9848</v>
      </c>
      <c r="I335" s="13">
        <f>G335*0.22</f>
        <v>26.6904</v>
      </c>
      <c r="J335" s="13">
        <f>G335+H335+I335</f>
        <v>164.99520000000001</v>
      </c>
      <c r="K335" s="13">
        <f>J335*1.1</f>
        <v>181.49472000000003</v>
      </c>
      <c r="L335" s="7"/>
      <c r="M335" s="4" t="s">
        <v>356</v>
      </c>
      <c r="N335" s="7" t="s">
        <v>1118</v>
      </c>
      <c r="O335" s="8" t="s">
        <v>357</v>
      </c>
      <c r="P335" s="10">
        <v>45722</v>
      </c>
    </row>
    <row r="336" spans="1:16" ht="105" x14ac:dyDescent="0.2">
      <c r="A336" s="3" t="s">
        <v>47</v>
      </c>
      <c r="B336" s="4" t="s">
        <v>355</v>
      </c>
      <c r="C336" s="4" t="s">
        <v>486</v>
      </c>
      <c r="D336" s="4" t="s">
        <v>291</v>
      </c>
      <c r="E336" s="4" t="s">
        <v>136</v>
      </c>
      <c r="F336" s="5">
        <v>30</v>
      </c>
      <c r="G336" s="6">
        <v>121.32</v>
      </c>
      <c r="H336" s="12">
        <f>G336*0.14</f>
        <v>16.9848</v>
      </c>
      <c r="I336" s="13">
        <f>G336*0.22</f>
        <v>26.6904</v>
      </c>
      <c r="J336" s="13">
        <f>G336+H336+I336</f>
        <v>164.99520000000001</v>
      </c>
      <c r="K336" s="13">
        <f>J336*1.1</f>
        <v>181.49472000000003</v>
      </c>
      <c r="L336" s="7"/>
      <c r="M336" s="4" t="s">
        <v>913</v>
      </c>
      <c r="N336" s="7" t="s">
        <v>1118</v>
      </c>
      <c r="O336" s="8" t="s">
        <v>357</v>
      </c>
      <c r="P336" s="10">
        <v>45722</v>
      </c>
    </row>
    <row r="337" spans="1:16" ht="105" x14ac:dyDescent="0.2">
      <c r="A337" s="3" t="s">
        <v>47</v>
      </c>
      <c r="B337" s="4" t="s">
        <v>355</v>
      </c>
      <c r="C337" s="4" t="s">
        <v>542</v>
      </c>
      <c r="D337" s="4" t="s">
        <v>291</v>
      </c>
      <c r="E337" s="4" t="s">
        <v>136</v>
      </c>
      <c r="F337" s="5">
        <v>90</v>
      </c>
      <c r="G337" s="6">
        <v>348.02</v>
      </c>
      <c r="H337" s="12">
        <f>G337*0.14</f>
        <v>48.722799999999999</v>
      </c>
      <c r="I337" s="13">
        <f>G337*0.22</f>
        <v>76.564399999999992</v>
      </c>
      <c r="J337" s="13">
        <f>G337+H337+I337</f>
        <v>473.30719999999997</v>
      </c>
      <c r="K337" s="13">
        <f>J337*1.1</f>
        <v>520.63792000000001</v>
      </c>
      <c r="L337" s="7"/>
      <c r="M337" s="4" t="s">
        <v>356</v>
      </c>
      <c r="N337" s="7" t="s">
        <v>1118</v>
      </c>
      <c r="O337" s="8" t="s">
        <v>405</v>
      </c>
      <c r="P337" s="10">
        <v>45722</v>
      </c>
    </row>
    <row r="338" spans="1:16" ht="105" x14ac:dyDescent="0.2">
      <c r="A338" s="3" t="s">
        <v>47</v>
      </c>
      <c r="B338" s="4" t="s">
        <v>355</v>
      </c>
      <c r="C338" s="4" t="s">
        <v>542</v>
      </c>
      <c r="D338" s="4" t="s">
        <v>291</v>
      </c>
      <c r="E338" s="4" t="s">
        <v>136</v>
      </c>
      <c r="F338" s="5">
        <v>90</v>
      </c>
      <c r="G338" s="6">
        <v>348.02</v>
      </c>
      <c r="H338" s="12">
        <f>G338*0.14</f>
        <v>48.722799999999999</v>
      </c>
      <c r="I338" s="13">
        <f>G338*0.22</f>
        <v>76.564399999999992</v>
      </c>
      <c r="J338" s="13">
        <f>G338+H338+I338</f>
        <v>473.30719999999997</v>
      </c>
      <c r="K338" s="13">
        <f>J338*1.1</f>
        <v>520.63792000000001</v>
      </c>
      <c r="L338" s="7"/>
      <c r="M338" s="4" t="s">
        <v>913</v>
      </c>
      <c r="N338" s="7" t="s">
        <v>1118</v>
      </c>
      <c r="O338" s="8" t="s">
        <v>405</v>
      </c>
      <c r="P338" s="10">
        <v>45722</v>
      </c>
    </row>
    <row r="339" spans="1:16" ht="165" x14ac:dyDescent="0.2">
      <c r="A339" s="3" t="s">
        <v>71</v>
      </c>
      <c r="B339" s="4" t="s">
        <v>302</v>
      </c>
      <c r="C339" s="4" t="s">
        <v>332</v>
      </c>
      <c r="D339" s="4" t="s">
        <v>651</v>
      </c>
      <c r="E339" s="4" t="s">
        <v>176</v>
      </c>
      <c r="F339" s="5">
        <v>10</v>
      </c>
      <c r="G339" s="6">
        <v>217.33</v>
      </c>
      <c r="H339" s="12">
        <f>G339*0.14</f>
        <v>30.426200000000005</v>
      </c>
      <c r="I339" s="13">
        <f>G339*0.22</f>
        <v>47.812600000000003</v>
      </c>
      <c r="J339" s="13">
        <f>G339+H339+I339</f>
        <v>295.56880000000001</v>
      </c>
      <c r="K339" s="13">
        <f>J339*1.1</f>
        <v>325.12568000000005</v>
      </c>
      <c r="L339" s="7"/>
      <c r="M339" s="4" t="s">
        <v>956</v>
      </c>
      <c r="N339" s="7" t="s">
        <v>957</v>
      </c>
      <c r="O339" s="8" t="s">
        <v>958</v>
      </c>
      <c r="P339" s="10">
        <v>45719</v>
      </c>
    </row>
    <row r="340" spans="1:16" ht="105" x14ac:dyDescent="0.2">
      <c r="A340" s="3" t="s">
        <v>78</v>
      </c>
      <c r="B340" s="4" t="s">
        <v>643</v>
      </c>
      <c r="C340" s="4" t="s">
        <v>451</v>
      </c>
      <c r="D340" s="4" t="s">
        <v>291</v>
      </c>
      <c r="E340" s="4" t="s">
        <v>156</v>
      </c>
      <c r="F340" s="5">
        <v>10</v>
      </c>
      <c r="G340" s="6">
        <v>294.13</v>
      </c>
      <c r="H340" s="12">
        <f>G340*0.14</f>
        <v>41.178200000000004</v>
      </c>
      <c r="I340" s="13">
        <f>G340*0.22</f>
        <v>64.708600000000004</v>
      </c>
      <c r="J340" s="13">
        <f>G340+H340+I340</f>
        <v>400.01679999999999</v>
      </c>
      <c r="K340" s="13">
        <f>J340*1.1</f>
        <v>440.01848000000001</v>
      </c>
      <c r="L340" s="7"/>
      <c r="M340" s="4" t="s">
        <v>716</v>
      </c>
      <c r="N340" s="7" t="s">
        <v>1094</v>
      </c>
      <c r="O340" s="8" t="s">
        <v>113</v>
      </c>
      <c r="P340" s="10">
        <v>45722</v>
      </c>
    </row>
    <row r="341" spans="1:16" ht="105" x14ac:dyDescent="0.2">
      <c r="A341" s="3" t="s">
        <v>78</v>
      </c>
      <c r="B341" s="4" t="s">
        <v>643</v>
      </c>
      <c r="C341" s="4" t="s">
        <v>452</v>
      </c>
      <c r="D341" s="4" t="s">
        <v>291</v>
      </c>
      <c r="E341" s="4" t="s">
        <v>156</v>
      </c>
      <c r="F341" s="5">
        <v>10</v>
      </c>
      <c r="G341" s="6">
        <v>144.63999999999999</v>
      </c>
      <c r="H341" s="12">
        <f>G341*0.14</f>
        <v>20.249600000000001</v>
      </c>
      <c r="I341" s="13">
        <f>G341*0.22</f>
        <v>31.820799999999998</v>
      </c>
      <c r="J341" s="13">
        <f>G341+H341+I341</f>
        <v>196.71039999999996</v>
      </c>
      <c r="K341" s="13">
        <f>J341*1.1</f>
        <v>216.38143999999997</v>
      </c>
      <c r="L341" s="7"/>
      <c r="M341" s="4" t="s">
        <v>716</v>
      </c>
      <c r="N341" s="7" t="s">
        <v>1094</v>
      </c>
      <c r="O341" s="8" t="s">
        <v>119</v>
      </c>
      <c r="P341" s="10">
        <v>45722</v>
      </c>
    </row>
    <row r="342" spans="1:16" ht="105" x14ac:dyDescent="0.2">
      <c r="A342" s="3" t="s">
        <v>78</v>
      </c>
      <c r="B342" s="4" t="s">
        <v>643</v>
      </c>
      <c r="C342" s="4" t="s">
        <v>450</v>
      </c>
      <c r="D342" s="4" t="s">
        <v>291</v>
      </c>
      <c r="E342" s="4" t="s">
        <v>156</v>
      </c>
      <c r="F342" s="5">
        <v>10</v>
      </c>
      <c r="G342" s="6">
        <v>219.71</v>
      </c>
      <c r="H342" s="12">
        <f>G342*0.14</f>
        <v>30.759400000000003</v>
      </c>
      <c r="I342" s="13">
        <f>G342*0.22</f>
        <v>48.336200000000005</v>
      </c>
      <c r="J342" s="13">
        <f>G342+H342+I342</f>
        <v>298.80560000000003</v>
      </c>
      <c r="K342" s="13">
        <f>J342*1.1</f>
        <v>328.68616000000003</v>
      </c>
      <c r="L342" s="7"/>
      <c r="M342" s="4" t="s">
        <v>716</v>
      </c>
      <c r="N342" s="7" t="s">
        <v>1094</v>
      </c>
      <c r="O342" s="8" t="s">
        <v>112</v>
      </c>
      <c r="P342" s="10">
        <v>45722</v>
      </c>
    </row>
    <row r="343" spans="1:16" ht="165" x14ac:dyDescent="0.2">
      <c r="A343" s="3" t="s">
        <v>79</v>
      </c>
      <c r="B343" s="4" t="s">
        <v>777</v>
      </c>
      <c r="C343" s="4" t="s">
        <v>297</v>
      </c>
      <c r="D343" s="4" t="s">
        <v>651</v>
      </c>
      <c r="E343" s="4" t="s">
        <v>141</v>
      </c>
      <c r="F343" s="5">
        <v>1</v>
      </c>
      <c r="G343" s="6">
        <v>68.010000000000005</v>
      </c>
      <c r="H343" s="12">
        <f>G343*0.17</f>
        <v>11.561700000000002</v>
      </c>
      <c r="I343" s="13">
        <f>G343*0.3</f>
        <v>20.403000000000002</v>
      </c>
      <c r="J343" s="13">
        <f>G343+H343+I343</f>
        <v>99.974700000000013</v>
      </c>
      <c r="K343" s="13">
        <f>J343*1.1</f>
        <v>109.97217000000002</v>
      </c>
      <c r="L343" s="7"/>
      <c r="M343" s="4" t="s">
        <v>963</v>
      </c>
      <c r="N343" s="7" t="s">
        <v>957</v>
      </c>
      <c r="O343" s="8" t="s">
        <v>964</v>
      </c>
      <c r="P343" s="10">
        <v>45719</v>
      </c>
    </row>
    <row r="344" spans="1:16" ht="165" x14ac:dyDescent="0.2">
      <c r="A344" s="3" t="s">
        <v>79</v>
      </c>
      <c r="B344" s="4" t="s">
        <v>777</v>
      </c>
      <c r="C344" s="4" t="s">
        <v>407</v>
      </c>
      <c r="D344" s="4" t="s">
        <v>651</v>
      </c>
      <c r="E344" s="4" t="s">
        <v>141</v>
      </c>
      <c r="F344" s="5">
        <v>1</v>
      </c>
      <c r="G344" s="6">
        <v>130.4</v>
      </c>
      <c r="H344" s="12">
        <f>G344*0.14</f>
        <v>18.256000000000004</v>
      </c>
      <c r="I344" s="13">
        <f>G344*0.22</f>
        <v>28.688000000000002</v>
      </c>
      <c r="J344" s="13">
        <f>G344+H344+I344</f>
        <v>177.34399999999999</v>
      </c>
      <c r="K344" s="13">
        <f>J344*1.1</f>
        <v>195.07840000000002</v>
      </c>
      <c r="L344" s="7"/>
      <c r="M344" s="4" t="s">
        <v>963</v>
      </c>
      <c r="N344" s="7" t="s">
        <v>957</v>
      </c>
      <c r="O344" s="8" t="s">
        <v>965</v>
      </c>
      <c r="P344" s="10">
        <v>45719</v>
      </c>
    </row>
    <row r="345" spans="1:16" ht="165" x14ac:dyDescent="0.2">
      <c r="A345" s="3" t="s">
        <v>79</v>
      </c>
      <c r="B345" s="4" t="s">
        <v>777</v>
      </c>
      <c r="C345" s="4" t="s">
        <v>543</v>
      </c>
      <c r="D345" s="4" t="s">
        <v>651</v>
      </c>
      <c r="E345" s="4" t="s">
        <v>141</v>
      </c>
      <c r="F345" s="5">
        <v>1</v>
      </c>
      <c r="G345" s="6">
        <v>195.61</v>
      </c>
      <c r="H345" s="12">
        <f>G345*0.14</f>
        <v>27.385400000000004</v>
      </c>
      <c r="I345" s="13">
        <f>G345*0.22</f>
        <v>43.034200000000006</v>
      </c>
      <c r="J345" s="13">
        <f>G345+H345+I345</f>
        <v>266.02960000000002</v>
      </c>
      <c r="K345" s="13">
        <f>J345*1.1</f>
        <v>292.63256000000007</v>
      </c>
      <c r="L345" s="7"/>
      <c r="M345" s="4" t="s">
        <v>963</v>
      </c>
      <c r="N345" s="7" t="s">
        <v>957</v>
      </c>
      <c r="O345" s="8" t="s">
        <v>966</v>
      </c>
      <c r="P345" s="10">
        <v>45719</v>
      </c>
    </row>
    <row r="346" spans="1:16" ht="165" x14ac:dyDescent="0.2">
      <c r="A346" s="3" t="s">
        <v>79</v>
      </c>
      <c r="B346" s="4" t="s">
        <v>777</v>
      </c>
      <c r="C346" s="4" t="s">
        <v>581</v>
      </c>
      <c r="D346" s="4" t="s">
        <v>651</v>
      </c>
      <c r="E346" s="4" t="s">
        <v>141</v>
      </c>
      <c r="F346" s="5">
        <v>1</v>
      </c>
      <c r="G346" s="6">
        <v>260.81</v>
      </c>
      <c r="H346" s="12">
        <f>G346*0.14</f>
        <v>36.513400000000004</v>
      </c>
      <c r="I346" s="13">
        <f>G346*0.22</f>
        <v>57.3782</v>
      </c>
      <c r="J346" s="13">
        <f>G346+H346+I346</f>
        <v>354.70159999999998</v>
      </c>
      <c r="K346" s="13">
        <f>J346*1.1</f>
        <v>390.17176000000001</v>
      </c>
      <c r="L346" s="7"/>
      <c r="M346" s="4" t="s">
        <v>963</v>
      </c>
      <c r="N346" s="7" t="s">
        <v>957</v>
      </c>
      <c r="O346" s="8" t="s">
        <v>967</v>
      </c>
      <c r="P346" s="10">
        <v>45719</v>
      </c>
    </row>
    <row r="347" spans="1:16" ht="165" x14ac:dyDescent="0.2">
      <c r="A347" s="3" t="s">
        <v>79</v>
      </c>
      <c r="B347" s="4" t="s">
        <v>777</v>
      </c>
      <c r="C347" s="4" t="s">
        <v>296</v>
      </c>
      <c r="D347" s="4" t="s">
        <v>651</v>
      </c>
      <c r="E347" s="4" t="s">
        <v>141</v>
      </c>
      <c r="F347" s="5">
        <v>1</v>
      </c>
      <c r="G347" s="6">
        <v>326.01</v>
      </c>
      <c r="H347" s="12">
        <f>G347*0.14</f>
        <v>45.641400000000004</v>
      </c>
      <c r="I347" s="13">
        <f>G347*0.22</f>
        <v>71.722200000000001</v>
      </c>
      <c r="J347" s="13">
        <f>G347+H347+I347</f>
        <v>443.37359999999995</v>
      </c>
      <c r="K347" s="13">
        <f>J347*1.1</f>
        <v>487.71096</v>
      </c>
      <c r="L347" s="7"/>
      <c r="M347" s="4" t="s">
        <v>963</v>
      </c>
      <c r="N347" s="7" t="s">
        <v>957</v>
      </c>
      <c r="O347" s="8" t="s">
        <v>968</v>
      </c>
      <c r="P347" s="10">
        <v>45719</v>
      </c>
    </row>
    <row r="348" spans="1:16" ht="120" x14ac:dyDescent="0.2">
      <c r="A348" s="3" t="s">
        <v>82</v>
      </c>
      <c r="B348" s="4" t="s">
        <v>82</v>
      </c>
      <c r="C348" s="4" t="s">
        <v>950</v>
      </c>
      <c r="D348" s="4" t="s">
        <v>631</v>
      </c>
      <c r="E348" s="4" t="s">
        <v>196</v>
      </c>
      <c r="F348" s="5">
        <v>50</v>
      </c>
      <c r="G348" s="6">
        <v>10234.17</v>
      </c>
      <c r="H348" s="12">
        <f>G348*0.1</f>
        <v>1023.417</v>
      </c>
      <c r="I348" s="13">
        <f>G348*0.15</f>
        <v>1535.1254999999999</v>
      </c>
      <c r="J348" s="13">
        <f>G348+H348+I348</f>
        <v>12792.7125</v>
      </c>
      <c r="K348" s="13">
        <f>J348*1.1</f>
        <v>14071.983750000001</v>
      </c>
      <c r="L348" s="7"/>
      <c r="M348" s="4" t="s">
        <v>917</v>
      </c>
      <c r="N348" s="7" t="s">
        <v>951</v>
      </c>
      <c r="O348" s="8" t="s">
        <v>952</v>
      </c>
      <c r="P348" s="10">
        <v>45720</v>
      </c>
    </row>
    <row r="349" spans="1:16" ht="120" x14ac:dyDescent="0.2">
      <c r="A349" s="3" t="s">
        <v>82</v>
      </c>
      <c r="B349" s="4" t="s">
        <v>82</v>
      </c>
      <c r="C349" s="4" t="s">
        <v>358</v>
      </c>
      <c r="D349" s="4" t="s">
        <v>631</v>
      </c>
      <c r="E349" s="4" t="s">
        <v>196</v>
      </c>
      <c r="F349" s="5">
        <v>50</v>
      </c>
      <c r="G349" s="6">
        <v>15268.72</v>
      </c>
      <c r="H349" s="12">
        <f>G349*0.1</f>
        <v>1526.8720000000001</v>
      </c>
      <c r="I349" s="13">
        <f>G349*0.15</f>
        <v>2290.308</v>
      </c>
      <c r="J349" s="13">
        <f>G349+H349+I349</f>
        <v>19085.900000000001</v>
      </c>
      <c r="K349" s="13">
        <f>J349*1.1</f>
        <v>20994.49</v>
      </c>
      <c r="L349" s="7"/>
      <c r="M349" s="4" t="s">
        <v>917</v>
      </c>
      <c r="N349" s="7" t="s">
        <v>951</v>
      </c>
      <c r="O349" s="8" t="s">
        <v>953</v>
      </c>
      <c r="P349" s="10">
        <v>45720</v>
      </c>
    </row>
    <row r="350" spans="1:16" ht="120" x14ac:dyDescent="0.2">
      <c r="A350" s="3" t="s">
        <v>82</v>
      </c>
      <c r="B350" s="4" t="s">
        <v>82</v>
      </c>
      <c r="C350" s="4" t="s">
        <v>954</v>
      </c>
      <c r="D350" s="4" t="s">
        <v>631</v>
      </c>
      <c r="E350" s="4" t="s">
        <v>196</v>
      </c>
      <c r="F350" s="5">
        <v>50</v>
      </c>
      <c r="G350" s="6">
        <v>19901.46</v>
      </c>
      <c r="H350" s="12">
        <f>G350*0.1</f>
        <v>1990.146</v>
      </c>
      <c r="I350" s="13">
        <f>G350*0.15</f>
        <v>2985.2189999999996</v>
      </c>
      <c r="J350" s="13">
        <f>G350+H350+I350</f>
        <v>24876.825000000001</v>
      </c>
      <c r="K350" s="13">
        <f>J350*1.1</f>
        <v>27364.507500000003</v>
      </c>
      <c r="L350" s="7"/>
      <c r="M350" s="4" t="s">
        <v>917</v>
      </c>
      <c r="N350" s="7" t="s">
        <v>951</v>
      </c>
      <c r="O350" s="8" t="s">
        <v>955</v>
      </c>
      <c r="P350" s="10">
        <v>45720</v>
      </c>
    </row>
    <row r="351" spans="1:16" ht="135" x14ac:dyDescent="0.2">
      <c r="A351" s="3" t="s">
        <v>903</v>
      </c>
      <c r="B351" s="4" t="s">
        <v>1158</v>
      </c>
      <c r="C351" s="4" t="s">
        <v>884</v>
      </c>
      <c r="D351" s="4" t="s">
        <v>468</v>
      </c>
      <c r="E351" s="4" t="s">
        <v>1159</v>
      </c>
      <c r="F351" s="5">
        <v>1</v>
      </c>
      <c r="G351" s="6">
        <v>960.55</v>
      </c>
      <c r="H351" s="12">
        <f>G351*0.1</f>
        <v>96.055000000000007</v>
      </c>
      <c r="I351" s="13">
        <f>G351*0.15</f>
        <v>144.08249999999998</v>
      </c>
      <c r="J351" s="13">
        <f>G351+H351+I351</f>
        <v>1200.6875</v>
      </c>
      <c r="K351" s="13">
        <f>J351*1.1</f>
        <v>1320.7562500000001</v>
      </c>
      <c r="L351" s="7"/>
      <c r="M351" s="4" t="s">
        <v>1160</v>
      </c>
      <c r="N351" s="7" t="s">
        <v>1161</v>
      </c>
      <c r="O351" s="8" t="s">
        <v>1162</v>
      </c>
      <c r="P351" s="10">
        <v>45723</v>
      </c>
    </row>
    <row r="352" spans="1:16" ht="135" x14ac:dyDescent="0.2">
      <c r="A352" s="3" t="s">
        <v>48</v>
      </c>
      <c r="B352" s="4" t="s">
        <v>701</v>
      </c>
      <c r="C352" s="4" t="s">
        <v>1008</v>
      </c>
      <c r="D352" s="4" t="s">
        <v>468</v>
      </c>
      <c r="E352" s="4" t="s">
        <v>202</v>
      </c>
      <c r="F352" s="5">
        <v>10</v>
      </c>
      <c r="G352" s="6">
        <v>1461.85</v>
      </c>
      <c r="H352" s="12">
        <f>G352*0.1</f>
        <v>146.185</v>
      </c>
      <c r="I352" s="13">
        <f>G352*0.15</f>
        <v>219.27749999999997</v>
      </c>
      <c r="J352" s="13">
        <f>G352+H352+I352</f>
        <v>1827.3124999999998</v>
      </c>
      <c r="K352" s="13">
        <f>J352*1.1</f>
        <v>2010.0437499999998</v>
      </c>
      <c r="L352" s="7"/>
      <c r="M352" s="4" t="s">
        <v>1003</v>
      </c>
      <c r="N352" s="7" t="s">
        <v>1004</v>
      </c>
      <c r="O352" s="8" t="s">
        <v>1009</v>
      </c>
      <c r="P352" s="10">
        <v>45720</v>
      </c>
    </row>
    <row r="353" spans="1:16" ht="135" x14ac:dyDescent="0.2">
      <c r="A353" s="3" t="s">
        <v>48</v>
      </c>
      <c r="B353" s="4" t="s">
        <v>701</v>
      </c>
      <c r="C353" s="4" t="s">
        <v>1002</v>
      </c>
      <c r="D353" s="4" t="s">
        <v>468</v>
      </c>
      <c r="E353" s="4" t="s">
        <v>202</v>
      </c>
      <c r="F353" s="5">
        <v>10</v>
      </c>
      <c r="G353" s="6">
        <v>243.85</v>
      </c>
      <c r="H353" s="12">
        <f>G353*0.14</f>
        <v>34.139000000000003</v>
      </c>
      <c r="I353" s="13">
        <f>G353*0.22</f>
        <v>53.646999999999998</v>
      </c>
      <c r="J353" s="13">
        <f>G353+H353+I353</f>
        <v>331.63599999999997</v>
      </c>
      <c r="K353" s="13">
        <f>J353*1.1</f>
        <v>364.7996</v>
      </c>
      <c r="L353" s="7"/>
      <c r="M353" s="4" t="s">
        <v>1003</v>
      </c>
      <c r="N353" s="7" t="s">
        <v>1004</v>
      </c>
      <c r="O353" s="8" t="s">
        <v>1005</v>
      </c>
      <c r="P353" s="10">
        <v>45720</v>
      </c>
    </row>
    <row r="354" spans="1:16" ht="135" x14ac:dyDescent="0.2">
      <c r="A354" s="3" t="s">
        <v>48</v>
      </c>
      <c r="B354" s="4" t="s">
        <v>701</v>
      </c>
      <c r="C354" s="4" t="s">
        <v>1006</v>
      </c>
      <c r="D354" s="4" t="s">
        <v>468</v>
      </c>
      <c r="E354" s="4" t="s">
        <v>202</v>
      </c>
      <c r="F354" s="5">
        <v>10</v>
      </c>
      <c r="G354" s="6">
        <v>731.54</v>
      </c>
      <c r="H354" s="12">
        <f>G354*0.1</f>
        <v>73.153999999999996</v>
      </c>
      <c r="I354" s="13">
        <f>G354*0.15</f>
        <v>109.73099999999999</v>
      </c>
      <c r="J354" s="13">
        <f>G354+H354+I354</f>
        <v>914.42499999999995</v>
      </c>
      <c r="K354" s="13">
        <f>J354*1.1</f>
        <v>1005.8675000000001</v>
      </c>
      <c r="L354" s="7"/>
      <c r="M354" s="4" t="s">
        <v>1003</v>
      </c>
      <c r="N354" s="7" t="s">
        <v>1004</v>
      </c>
      <c r="O354" s="8" t="s">
        <v>1007</v>
      </c>
      <c r="P354" s="10">
        <v>45720</v>
      </c>
    </row>
    <row r="355" spans="1:16" ht="120" x14ac:dyDescent="0.2">
      <c r="A355" s="3" t="s">
        <v>49</v>
      </c>
      <c r="B355" s="4" t="s">
        <v>343</v>
      </c>
      <c r="C355" s="4" t="s">
        <v>494</v>
      </c>
      <c r="D355" s="4" t="s">
        <v>895</v>
      </c>
      <c r="E355" s="4" t="s">
        <v>123</v>
      </c>
      <c r="F355" s="5">
        <v>1</v>
      </c>
      <c r="G355" s="6">
        <v>25.55</v>
      </c>
      <c r="H355" s="12">
        <f>G355*0.17</f>
        <v>4.3435000000000006</v>
      </c>
      <c r="I355" s="13">
        <f>G355*0.3</f>
        <v>7.665</v>
      </c>
      <c r="J355" s="13">
        <f>G355+H355+I355</f>
        <v>37.558500000000002</v>
      </c>
      <c r="K355" s="13">
        <f>J355*1.1</f>
        <v>41.314350000000005</v>
      </c>
      <c r="L355" s="7"/>
      <c r="M355" s="4" t="s">
        <v>344</v>
      </c>
      <c r="N355" s="7" t="s">
        <v>1000</v>
      </c>
      <c r="O355" s="8" t="s">
        <v>1001</v>
      </c>
      <c r="P355" s="10">
        <v>45721</v>
      </c>
    </row>
    <row r="356" spans="1:16" ht="135" x14ac:dyDescent="0.2">
      <c r="A356" s="3" t="s">
        <v>437</v>
      </c>
      <c r="B356" s="4" t="s">
        <v>437</v>
      </c>
      <c r="C356" s="4" t="s">
        <v>324</v>
      </c>
      <c r="D356" s="4" t="s">
        <v>261</v>
      </c>
      <c r="E356" s="4" t="s">
        <v>639</v>
      </c>
      <c r="F356" s="5">
        <v>30</v>
      </c>
      <c r="G356" s="6">
        <v>1925.84</v>
      </c>
      <c r="H356" s="12">
        <f>G356*0.1</f>
        <v>192.584</v>
      </c>
      <c r="I356" s="13">
        <f>G356*0.15</f>
        <v>288.87599999999998</v>
      </c>
      <c r="J356" s="13">
        <f>G356+H356+I356</f>
        <v>2407.3000000000002</v>
      </c>
      <c r="K356" s="13">
        <f>J356*1.1</f>
        <v>2648.03</v>
      </c>
      <c r="L356" s="7"/>
      <c r="M356" s="4" t="s">
        <v>1175</v>
      </c>
      <c r="N356" s="7" t="s">
        <v>1176</v>
      </c>
      <c r="O356" s="8" t="s">
        <v>1177</v>
      </c>
      <c r="P356" s="10">
        <v>45723</v>
      </c>
    </row>
    <row r="357" spans="1:16" ht="135" x14ac:dyDescent="0.2">
      <c r="A357" s="3" t="s">
        <v>437</v>
      </c>
      <c r="B357" s="4" t="s">
        <v>437</v>
      </c>
      <c r="C357" s="4" t="s">
        <v>649</v>
      </c>
      <c r="D357" s="4" t="s">
        <v>261</v>
      </c>
      <c r="E357" s="4" t="s">
        <v>639</v>
      </c>
      <c r="F357" s="5">
        <v>30</v>
      </c>
      <c r="G357" s="6">
        <v>1917.27</v>
      </c>
      <c r="H357" s="12">
        <f>G357*0.1</f>
        <v>191.727</v>
      </c>
      <c r="I357" s="13">
        <f>G357*0.15</f>
        <v>287.59049999999996</v>
      </c>
      <c r="J357" s="13">
        <f>G357+H357+I357</f>
        <v>2396.5874999999996</v>
      </c>
      <c r="K357" s="13">
        <f>J357*1.1</f>
        <v>2636.2462499999997</v>
      </c>
      <c r="L357" s="7"/>
      <c r="M357" s="4" t="s">
        <v>1175</v>
      </c>
      <c r="N357" s="7" t="s">
        <v>1176</v>
      </c>
      <c r="O357" s="8" t="s">
        <v>1178</v>
      </c>
      <c r="P357" s="10">
        <v>45723</v>
      </c>
    </row>
    <row r="358" spans="1:16" ht="135" x14ac:dyDescent="0.2">
      <c r="A358" s="3" t="s">
        <v>437</v>
      </c>
      <c r="B358" s="4" t="s">
        <v>940</v>
      </c>
      <c r="C358" s="4" t="s">
        <v>324</v>
      </c>
      <c r="D358" s="4" t="s">
        <v>550</v>
      </c>
      <c r="E358" s="4" t="s">
        <v>639</v>
      </c>
      <c r="F358" s="5">
        <v>30</v>
      </c>
      <c r="G358" s="6">
        <v>1925.84</v>
      </c>
      <c r="H358" s="12">
        <f>G358*0.1</f>
        <v>192.584</v>
      </c>
      <c r="I358" s="13">
        <f>G358*0.15</f>
        <v>288.87599999999998</v>
      </c>
      <c r="J358" s="13">
        <f>G358+H358+I358</f>
        <v>2407.3000000000002</v>
      </c>
      <c r="K358" s="13">
        <f>J358*1.1</f>
        <v>2648.03</v>
      </c>
      <c r="L358" s="7"/>
      <c r="M358" s="4" t="s">
        <v>941</v>
      </c>
      <c r="N358" s="7" t="s">
        <v>942</v>
      </c>
      <c r="O358" s="8" t="s">
        <v>943</v>
      </c>
      <c r="P358" s="10">
        <v>45719</v>
      </c>
    </row>
    <row r="359" spans="1:16" ht="135" x14ac:dyDescent="0.2">
      <c r="A359" s="3" t="s">
        <v>437</v>
      </c>
      <c r="B359" s="4" t="s">
        <v>940</v>
      </c>
      <c r="C359" s="4" t="s">
        <v>649</v>
      </c>
      <c r="D359" s="4" t="s">
        <v>550</v>
      </c>
      <c r="E359" s="4" t="s">
        <v>639</v>
      </c>
      <c r="F359" s="5">
        <v>30</v>
      </c>
      <c r="G359" s="6">
        <v>1917.27</v>
      </c>
      <c r="H359" s="12">
        <f>G359*0.1</f>
        <v>191.727</v>
      </c>
      <c r="I359" s="13">
        <f>G359*0.15</f>
        <v>287.59049999999996</v>
      </c>
      <c r="J359" s="13">
        <f>G359+H359+I359</f>
        <v>2396.5874999999996</v>
      </c>
      <c r="K359" s="13">
        <f>J359*1.1</f>
        <v>2636.2462499999997</v>
      </c>
      <c r="L359" s="7"/>
      <c r="M359" s="4" t="s">
        <v>941</v>
      </c>
      <c r="N359" s="7" t="s">
        <v>942</v>
      </c>
      <c r="O359" s="8" t="s">
        <v>944</v>
      </c>
      <c r="P359" s="10">
        <v>45719</v>
      </c>
    </row>
    <row r="360" spans="1:16" ht="105" x14ac:dyDescent="0.2">
      <c r="A360" s="3" t="s">
        <v>85</v>
      </c>
      <c r="B360" s="4" t="s">
        <v>298</v>
      </c>
      <c r="C360" s="4" t="s">
        <v>819</v>
      </c>
      <c r="D360" s="4" t="s">
        <v>816</v>
      </c>
      <c r="E360" s="4" t="s">
        <v>157</v>
      </c>
      <c r="F360" s="5">
        <v>9</v>
      </c>
      <c r="G360" s="6">
        <v>1982.68</v>
      </c>
      <c r="H360" s="12">
        <f>G360*0.1</f>
        <v>198.26800000000003</v>
      </c>
      <c r="I360" s="13">
        <f>G360*0.15</f>
        <v>297.40199999999999</v>
      </c>
      <c r="J360" s="13">
        <f>G360+H360+I360</f>
        <v>2478.3500000000004</v>
      </c>
      <c r="K360" s="13">
        <f>J360*1.1</f>
        <v>2726.1850000000004</v>
      </c>
      <c r="L360" s="7"/>
      <c r="M360" s="4" t="s">
        <v>817</v>
      </c>
      <c r="N360" s="7" t="s">
        <v>1122</v>
      </c>
      <c r="O360" s="8" t="s">
        <v>820</v>
      </c>
      <c r="P360" s="10">
        <v>45723</v>
      </c>
    </row>
    <row r="361" spans="1:16" ht="105" x14ac:dyDescent="0.2">
      <c r="A361" s="3" t="s">
        <v>85</v>
      </c>
      <c r="B361" s="4" t="s">
        <v>298</v>
      </c>
      <c r="C361" s="4" t="s">
        <v>815</v>
      </c>
      <c r="D361" s="4" t="s">
        <v>816</v>
      </c>
      <c r="E361" s="4" t="s">
        <v>157</v>
      </c>
      <c r="F361" s="5">
        <v>9</v>
      </c>
      <c r="G361" s="6">
        <v>2746.79</v>
      </c>
      <c r="H361" s="12">
        <f>G361*0.1</f>
        <v>274.67900000000003</v>
      </c>
      <c r="I361" s="13">
        <f>G361*0.15</f>
        <v>412.01849999999996</v>
      </c>
      <c r="J361" s="13">
        <f>G361+H361+I361</f>
        <v>3433.4875000000002</v>
      </c>
      <c r="K361" s="13">
        <f>J361*1.1</f>
        <v>3776.8362500000003</v>
      </c>
      <c r="L361" s="7"/>
      <c r="M361" s="4" t="s">
        <v>817</v>
      </c>
      <c r="N361" s="7" t="s">
        <v>1122</v>
      </c>
      <c r="O361" s="8" t="s">
        <v>818</v>
      </c>
      <c r="P361" s="10">
        <v>45723</v>
      </c>
    </row>
    <row r="362" spans="1:16" ht="120" x14ac:dyDescent="0.2">
      <c r="A362" s="3" t="s">
        <v>85</v>
      </c>
      <c r="B362" s="4" t="s">
        <v>715</v>
      </c>
      <c r="C362" s="4" t="s">
        <v>974</v>
      </c>
      <c r="D362" s="4" t="s">
        <v>269</v>
      </c>
      <c r="E362" s="4" t="s">
        <v>157</v>
      </c>
      <c r="F362" s="5">
        <v>10</v>
      </c>
      <c r="G362" s="6">
        <v>2694.59</v>
      </c>
      <c r="H362" s="12">
        <f>G362*0.1</f>
        <v>269.459</v>
      </c>
      <c r="I362" s="13">
        <f>G362*0.15</f>
        <v>404.18850000000003</v>
      </c>
      <c r="J362" s="13">
        <f>G362+H362+I362</f>
        <v>3368.2375000000002</v>
      </c>
      <c r="K362" s="13">
        <f>J362*1.1</f>
        <v>3705.0612500000007</v>
      </c>
      <c r="L362" s="7"/>
      <c r="M362" s="4" t="s">
        <v>724</v>
      </c>
      <c r="N362" s="7" t="s">
        <v>975</v>
      </c>
      <c r="O362" s="8" t="s">
        <v>911</v>
      </c>
      <c r="P362" s="10">
        <v>45720</v>
      </c>
    </row>
    <row r="363" spans="1:16" ht="150" x14ac:dyDescent="0.2">
      <c r="A363" s="3" t="s">
        <v>85</v>
      </c>
      <c r="B363" s="4" t="s">
        <v>85</v>
      </c>
      <c r="C363" s="4" t="s">
        <v>871</v>
      </c>
      <c r="D363" s="4" t="s">
        <v>869</v>
      </c>
      <c r="E363" s="4" t="s">
        <v>157</v>
      </c>
      <c r="F363" s="5">
        <v>10</v>
      </c>
      <c r="G363" s="6">
        <v>1402.38</v>
      </c>
      <c r="H363" s="12">
        <f>G363*0.1</f>
        <v>140.23800000000003</v>
      </c>
      <c r="I363" s="13">
        <f>G363*0.15</f>
        <v>210.357</v>
      </c>
      <c r="J363" s="13">
        <f>G363+H363+I363</f>
        <v>1752.9750000000001</v>
      </c>
      <c r="K363" s="13">
        <f>J363*1.1</f>
        <v>1928.2725000000003</v>
      </c>
      <c r="L363" s="7"/>
      <c r="M363" s="4" t="s">
        <v>870</v>
      </c>
      <c r="N363" s="7" t="s">
        <v>1132</v>
      </c>
      <c r="O363" s="8" t="s">
        <v>872</v>
      </c>
      <c r="P363" s="10">
        <v>45723</v>
      </c>
    </row>
    <row r="364" spans="1:16" ht="210" x14ac:dyDescent="0.2">
      <c r="A364" s="3" t="s">
        <v>338</v>
      </c>
      <c r="B364" s="4" t="s">
        <v>738</v>
      </c>
      <c r="C364" s="4" t="s">
        <v>811</v>
      </c>
      <c r="D364" s="4" t="s">
        <v>812</v>
      </c>
      <c r="E364" s="4" t="s">
        <v>406</v>
      </c>
      <c r="F364" s="5">
        <v>1</v>
      </c>
      <c r="G364" s="6">
        <v>1950</v>
      </c>
      <c r="H364" s="12">
        <f>G364*0.1</f>
        <v>195</v>
      </c>
      <c r="I364" s="13">
        <f>G364*0.15</f>
        <v>292.5</v>
      </c>
      <c r="J364" s="13">
        <f>G364+H364+I364</f>
        <v>2437.5</v>
      </c>
      <c r="K364" s="13">
        <f>J364*1.1</f>
        <v>2681.25</v>
      </c>
      <c r="L364" s="7"/>
      <c r="M364" s="4" t="s">
        <v>739</v>
      </c>
      <c r="N364" s="7" t="s">
        <v>930</v>
      </c>
      <c r="O364" s="8" t="s">
        <v>813</v>
      </c>
      <c r="P364" s="10">
        <v>45718</v>
      </c>
    </row>
    <row r="365" spans="1:16" ht="165" x14ac:dyDescent="0.2">
      <c r="A365" s="3" t="s">
        <v>338</v>
      </c>
      <c r="B365" s="4" t="s">
        <v>738</v>
      </c>
      <c r="C365" s="4" t="s">
        <v>780</v>
      </c>
      <c r="D365" s="4" t="s">
        <v>656</v>
      </c>
      <c r="E365" s="4" t="s">
        <v>406</v>
      </c>
      <c r="F365" s="5">
        <v>1</v>
      </c>
      <c r="G365" s="6">
        <v>1950</v>
      </c>
      <c r="H365" s="12">
        <f>G365*0.1</f>
        <v>195</v>
      </c>
      <c r="I365" s="13">
        <f>G365*0.15</f>
        <v>292.5</v>
      </c>
      <c r="J365" s="13">
        <f>G365+H365+I365</f>
        <v>2437.5</v>
      </c>
      <c r="K365" s="13">
        <f>J365*1.1</f>
        <v>2681.25</v>
      </c>
      <c r="L365" s="7"/>
      <c r="M365" s="4" t="s">
        <v>739</v>
      </c>
      <c r="N365" s="7" t="s">
        <v>930</v>
      </c>
      <c r="O365" s="8" t="s">
        <v>740</v>
      </c>
      <c r="P365" s="10">
        <v>45718</v>
      </c>
    </row>
    <row r="366" spans="1:16" ht="135" x14ac:dyDescent="0.2">
      <c r="A366" s="3" t="s">
        <v>338</v>
      </c>
      <c r="B366" s="4" t="s">
        <v>742</v>
      </c>
      <c r="C366" s="4" t="s">
        <v>83</v>
      </c>
      <c r="D366" s="4" t="s">
        <v>468</v>
      </c>
      <c r="E366" s="4" t="s">
        <v>406</v>
      </c>
      <c r="F366" s="5">
        <v>1</v>
      </c>
      <c r="G366" s="6">
        <v>1738</v>
      </c>
      <c r="H366" s="12">
        <f>G366*0.1</f>
        <v>173.8</v>
      </c>
      <c r="I366" s="13">
        <f>G366*0.15</f>
        <v>260.7</v>
      </c>
      <c r="J366" s="13">
        <f>G366+H366+I366</f>
        <v>2172.5</v>
      </c>
      <c r="K366" s="13">
        <f>J366*1.1</f>
        <v>2389.75</v>
      </c>
      <c r="L366" s="7"/>
      <c r="M366" s="4" t="s">
        <v>743</v>
      </c>
      <c r="N366" s="7" t="s">
        <v>930</v>
      </c>
      <c r="O366" s="8" t="s">
        <v>744</v>
      </c>
      <c r="P366" s="10">
        <v>45718</v>
      </c>
    </row>
    <row r="367" spans="1:16" ht="120" x14ac:dyDescent="0.2">
      <c r="A367" s="3" t="s">
        <v>338</v>
      </c>
      <c r="B367" s="4" t="s">
        <v>491</v>
      </c>
      <c r="C367" s="4" t="s">
        <v>779</v>
      </c>
      <c r="D367" s="4" t="s">
        <v>478</v>
      </c>
      <c r="E367" s="4" t="s">
        <v>406</v>
      </c>
      <c r="F367" s="5">
        <v>1</v>
      </c>
      <c r="G367" s="6">
        <v>1960</v>
      </c>
      <c r="H367" s="12">
        <f>G367*0.1</f>
        <v>196</v>
      </c>
      <c r="I367" s="13">
        <f>G367*0.15</f>
        <v>294</v>
      </c>
      <c r="J367" s="13">
        <f>G367+H367+I367</f>
        <v>2450</v>
      </c>
      <c r="K367" s="13">
        <f>J367*1.1</f>
        <v>2695</v>
      </c>
      <c r="L367" s="7"/>
      <c r="M367" s="4" t="s">
        <v>492</v>
      </c>
      <c r="N367" s="7" t="s">
        <v>930</v>
      </c>
      <c r="O367" s="8" t="s">
        <v>493</v>
      </c>
      <c r="P367" s="10">
        <v>45718</v>
      </c>
    </row>
    <row r="368" spans="1:16" ht="75" x14ac:dyDescent="0.2">
      <c r="A368" s="3" t="s">
        <v>208</v>
      </c>
      <c r="B368" s="4" t="s">
        <v>397</v>
      </c>
      <c r="C368" s="4" t="s">
        <v>722</v>
      </c>
      <c r="D368" s="4" t="s">
        <v>723</v>
      </c>
      <c r="E368" s="4" t="s">
        <v>230</v>
      </c>
      <c r="F368" s="5">
        <v>100</v>
      </c>
      <c r="G368" s="6">
        <v>610</v>
      </c>
      <c r="H368" s="12">
        <f>G368*0.1</f>
        <v>61</v>
      </c>
      <c r="I368" s="13">
        <f>G368*0.15</f>
        <v>91.5</v>
      </c>
      <c r="J368" s="13">
        <f>G368+H368+I368</f>
        <v>762.5</v>
      </c>
      <c r="K368" s="13">
        <f>J368*1.1</f>
        <v>838.75000000000011</v>
      </c>
      <c r="L368" s="7"/>
      <c r="M368" s="4" t="s">
        <v>398</v>
      </c>
      <c r="N368" s="7" t="s">
        <v>937</v>
      </c>
      <c r="O368" s="8" t="s">
        <v>399</v>
      </c>
      <c r="P368" s="10">
        <v>45723</v>
      </c>
    </row>
    <row r="369" spans="1:16" ht="105" x14ac:dyDescent="0.2">
      <c r="A369" s="3" t="s">
        <v>208</v>
      </c>
      <c r="B369" s="4" t="s">
        <v>397</v>
      </c>
      <c r="C369" s="4" t="s">
        <v>722</v>
      </c>
      <c r="D369" s="4" t="s">
        <v>736</v>
      </c>
      <c r="E369" s="4" t="s">
        <v>230</v>
      </c>
      <c r="F369" s="5">
        <v>100</v>
      </c>
      <c r="G369" s="6">
        <v>610</v>
      </c>
      <c r="H369" s="12">
        <f>G369*0.1</f>
        <v>61</v>
      </c>
      <c r="I369" s="13">
        <f>G369*0.15</f>
        <v>91.5</v>
      </c>
      <c r="J369" s="13">
        <f>G369+H369+I369</f>
        <v>762.5</v>
      </c>
      <c r="K369" s="13">
        <f>J369*1.1</f>
        <v>838.75000000000011</v>
      </c>
      <c r="L369" s="7"/>
      <c r="M369" s="4" t="s">
        <v>398</v>
      </c>
      <c r="N369" s="7" t="s">
        <v>937</v>
      </c>
      <c r="O369" s="8" t="s">
        <v>765</v>
      </c>
      <c r="P369" s="10">
        <v>45723</v>
      </c>
    </row>
    <row r="370" spans="1:16" ht="105" x14ac:dyDescent="0.2">
      <c r="A370" s="3" t="s">
        <v>208</v>
      </c>
      <c r="B370" s="4" t="s">
        <v>397</v>
      </c>
      <c r="C370" s="4" t="s">
        <v>722</v>
      </c>
      <c r="D370" s="4" t="s">
        <v>787</v>
      </c>
      <c r="E370" s="4" t="s">
        <v>230</v>
      </c>
      <c r="F370" s="5">
        <v>100</v>
      </c>
      <c r="G370" s="6">
        <v>610</v>
      </c>
      <c r="H370" s="12">
        <f>G370*0.1</f>
        <v>61</v>
      </c>
      <c r="I370" s="13">
        <f>G370*0.15</f>
        <v>91.5</v>
      </c>
      <c r="J370" s="13">
        <f>G370+H370+I370</f>
        <v>762.5</v>
      </c>
      <c r="K370" s="13">
        <f>J370*1.1</f>
        <v>838.75000000000011</v>
      </c>
      <c r="L370" s="7"/>
      <c r="M370" s="4" t="s">
        <v>398</v>
      </c>
      <c r="N370" s="7" t="s">
        <v>937</v>
      </c>
      <c r="O370" s="8" t="s">
        <v>765</v>
      </c>
      <c r="P370" s="10">
        <v>45723</v>
      </c>
    </row>
    <row r="371" spans="1:16" ht="75" x14ac:dyDescent="0.2">
      <c r="A371" s="3" t="s">
        <v>208</v>
      </c>
      <c r="B371" s="4" t="s">
        <v>668</v>
      </c>
      <c r="C371" s="4" t="s">
        <v>678</v>
      </c>
      <c r="D371" s="4" t="s">
        <v>322</v>
      </c>
      <c r="E371" s="4" t="s">
        <v>230</v>
      </c>
      <c r="F371" s="5">
        <v>20</v>
      </c>
      <c r="G371" s="6">
        <v>122</v>
      </c>
      <c r="H371" s="12">
        <f>G371*0.14</f>
        <v>17.080000000000002</v>
      </c>
      <c r="I371" s="13">
        <f>G371*0.22</f>
        <v>26.84</v>
      </c>
      <c r="J371" s="13">
        <f>G371+H371+I371</f>
        <v>165.92000000000002</v>
      </c>
      <c r="K371" s="13">
        <f>J371*1.1</f>
        <v>182.51200000000003</v>
      </c>
      <c r="L371" s="7"/>
      <c r="M371" s="4" t="s">
        <v>669</v>
      </c>
      <c r="N371" s="7" t="s">
        <v>937</v>
      </c>
      <c r="O371" s="8" t="s">
        <v>434</v>
      </c>
      <c r="P371" s="10">
        <v>45723</v>
      </c>
    </row>
    <row r="372" spans="1:16" ht="75" x14ac:dyDescent="0.2">
      <c r="A372" s="3" t="s">
        <v>208</v>
      </c>
      <c r="B372" s="4" t="s">
        <v>668</v>
      </c>
      <c r="C372" s="4" t="s">
        <v>784</v>
      </c>
      <c r="D372" s="4" t="s">
        <v>322</v>
      </c>
      <c r="E372" s="4" t="s">
        <v>230</v>
      </c>
      <c r="F372" s="5">
        <v>10</v>
      </c>
      <c r="G372" s="6">
        <v>61</v>
      </c>
      <c r="H372" s="12">
        <f>G372*0.17</f>
        <v>10.370000000000001</v>
      </c>
      <c r="I372" s="13">
        <f>G372*0.3</f>
        <v>18.3</v>
      </c>
      <c r="J372" s="13">
        <f>G372+H372+I372</f>
        <v>89.67</v>
      </c>
      <c r="K372" s="13">
        <f>J372*1.1</f>
        <v>98.637000000000015</v>
      </c>
      <c r="L372" s="7"/>
      <c r="M372" s="4" t="s">
        <v>669</v>
      </c>
      <c r="N372" s="7" t="s">
        <v>937</v>
      </c>
      <c r="O372" s="8" t="s">
        <v>433</v>
      </c>
      <c r="P372" s="10">
        <v>45723</v>
      </c>
    </row>
    <row r="373" spans="1:16" ht="195" x14ac:dyDescent="0.2">
      <c r="A373" s="3" t="s">
        <v>242</v>
      </c>
      <c r="B373" s="4" t="s">
        <v>243</v>
      </c>
      <c r="C373" s="4" t="s">
        <v>244</v>
      </c>
      <c r="D373" s="4" t="s">
        <v>933</v>
      </c>
      <c r="E373" s="4" t="s">
        <v>245</v>
      </c>
      <c r="F373" s="5">
        <v>6</v>
      </c>
      <c r="G373" s="6">
        <v>4477.4399999999996</v>
      </c>
      <c r="H373" s="12">
        <f>G373*0.1</f>
        <v>447.74399999999997</v>
      </c>
      <c r="I373" s="13">
        <f>G373*0.15</f>
        <v>671.61599999999987</v>
      </c>
      <c r="J373" s="13">
        <f>G373+H373+I373</f>
        <v>5596.7999999999993</v>
      </c>
      <c r="K373" s="13">
        <f>J373*1.1</f>
        <v>6156.48</v>
      </c>
      <c r="L373" s="7"/>
      <c r="M373" s="4" t="s">
        <v>885</v>
      </c>
      <c r="N373" s="7" t="s">
        <v>1270</v>
      </c>
      <c r="O373" s="8" t="s">
        <v>672</v>
      </c>
      <c r="P373" s="10">
        <v>45726</v>
      </c>
    </row>
  </sheetData>
  <sortState xmlns:xlrd2="http://schemas.microsoft.com/office/spreadsheetml/2017/richdata2" ref="A4:P373">
    <sortCondition ref="A4:A373"/>
    <sortCondition ref="B4:B373"/>
    <sortCondition ref="C4:C373"/>
  </sortState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Дегтярь В. А.</dc:creator>
  <cp:lastModifiedBy>Александр Забаев</cp:lastModifiedBy>
  <dcterms:created xsi:type="dcterms:W3CDTF">2023-08-29T08:11:51Z</dcterms:created>
  <dcterms:modified xsi:type="dcterms:W3CDTF">2025-03-16T14:19:06Z</dcterms:modified>
</cp:coreProperties>
</file>